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60" windowWidth="14220" windowHeight="9090"/>
  </bookViews>
  <sheets>
    <sheet name="comparaison" sheetId="3" r:id="rId1"/>
    <sheet name="Lopez Lab" sheetId="1" r:id="rId2"/>
    <sheet name="PB" sheetId="2" r:id="rId3"/>
  </sheets>
  <externalReferences>
    <externalReference r:id="rId4"/>
  </externalReferences>
  <calcPr calcId="125725"/>
</workbook>
</file>

<file path=xl/calcChain.xml><?xml version="1.0" encoding="utf-8"?>
<calcChain xmlns="http://schemas.openxmlformats.org/spreadsheetml/2006/main">
  <c r="I8" i="1"/>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7"/>
  <c r="BE22" i="2"/>
  <c r="BD22"/>
  <c r="BC22"/>
  <c r="BB22"/>
  <c r="BA22"/>
  <c r="AZ22"/>
  <c r="AY22"/>
  <c r="AX22"/>
  <c r="AW22"/>
  <c r="AV22"/>
  <c r="AU22"/>
  <c r="AT22"/>
  <c r="AS22"/>
  <c r="AR22"/>
  <c r="AQ22"/>
  <c r="AP22"/>
  <c r="AO22"/>
  <c r="AN22"/>
  <c r="AM22"/>
  <c r="AL22"/>
  <c r="AK22"/>
  <c r="AJ22"/>
  <c r="AI22"/>
  <c r="AH22"/>
  <c r="AG22"/>
  <c r="AF22"/>
  <c r="AE22"/>
  <c r="AD22"/>
  <c r="AC22"/>
  <c r="AB22"/>
  <c r="AA22"/>
  <c r="Z22"/>
  <c r="Y22"/>
  <c r="X22"/>
  <c r="W22"/>
  <c r="V22"/>
  <c r="U22"/>
  <c r="T22"/>
  <c r="S22"/>
  <c r="R22"/>
  <c r="Q22"/>
  <c r="P22"/>
  <c r="O22"/>
  <c r="N22"/>
  <c r="M22"/>
  <c r="L22"/>
  <c r="K22"/>
  <c r="J22"/>
  <c r="I22"/>
  <c r="H22"/>
  <c r="G22"/>
  <c r="F22"/>
  <c r="E22"/>
  <c r="D22"/>
  <c r="C22"/>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20"/>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19"/>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18"/>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17"/>
  <c r="BE13"/>
  <c r="BE21" s="1"/>
  <c r="BD13"/>
  <c r="BD21" s="1"/>
  <c r="BC13"/>
  <c r="BC21" s="1"/>
  <c r="BB13"/>
  <c r="BB21" s="1"/>
  <c r="BA13"/>
  <c r="BA21" s="1"/>
  <c r="AZ13"/>
  <c r="AZ21" s="1"/>
  <c r="AY13"/>
  <c r="AY21" s="1"/>
  <c r="AX13"/>
  <c r="AX21" s="1"/>
  <c r="AW13"/>
  <c r="AW21" s="1"/>
  <c r="AV13"/>
  <c r="AV21" s="1"/>
  <c r="AU13"/>
  <c r="AU21" s="1"/>
  <c r="AT13"/>
  <c r="AT21" s="1"/>
  <c r="AS13"/>
  <c r="AS21" s="1"/>
  <c r="AR13"/>
  <c r="AR21" s="1"/>
  <c r="AQ13"/>
  <c r="AQ21" s="1"/>
  <c r="AP13"/>
  <c r="AP21" s="1"/>
  <c r="AO13"/>
  <c r="AO21" s="1"/>
  <c r="AN13"/>
  <c r="AN21" s="1"/>
  <c r="AM13"/>
  <c r="AM21" s="1"/>
  <c r="AL13"/>
  <c r="AL21" s="1"/>
  <c r="AK13"/>
  <c r="AK21" s="1"/>
  <c r="AJ13"/>
  <c r="AJ21" s="1"/>
  <c r="AI13"/>
  <c r="AI21" s="1"/>
  <c r="AH13"/>
  <c r="AH21" s="1"/>
  <c r="AG13"/>
  <c r="AG21" s="1"/>
  <c r="AF13"/>
  <c r="AF21" s="1"/>
  <c r="AE13"/>
  <c r="AE21" s="1"/>
  <c r="AD13"/>
  <c r="AD21" s="1"/>
  <c r="AC13"/>
  <c r="AC21" s="1"/>
  <c r="AB13"/>
  <c r="AB21" s="1"/>
  <c r="AA13"/>
  <c r="AA21" s="1"/>
  <c r="Z13"/>
  <c r="Z21" s="1"/>
  <c r="Y13"/>
  <c r="Y21" s="1"/>
  <c r="X13"/>
  <c r="X21" s="1"/>
  <c r="W13"/>
  <c r="W21" s="1"/>
  <c r="V13"/>
  <c r="V21" s="1"/>
  <c r="U13"/>
  <c r="U21" s="1"/>
  <c r="T13"/>
  <c r="T21" s="1"/>
  <c r="S13"/>
  <c r="S21" s="1"/>
  <c r="R13"/>
  <c r="R21" s="1"/>
  <c r="Q13"/>
  <c r="Q21" s="1"/>
  <c r="P13"/>
  <c r="P21" s="1"/>
  <c r="O13"/>
  <c r="O21" s="1"/>
  <c r="N13"/>
  <c r="N21" s="1"/>
  <c r="M13"/>
  <c r="M21" s="1"/>
  <c r="L13"/>
  <c r="L21" s="1"/>
  <c r="K13"/>
  <c r="K21" s="1"/>
  <c r="J13"/>
  <c r="J21" s="1"/>
  <c r="I13"/>
  <c r="I21" s="1"/>
  <c r="H13"/>
  <c r="H21" s="1"/>
  <c r="G13"/>
  <c r="G21" s="1"/>
  <c r="F13"/>
  <c r="F21" s="1"/>
  <c r="E13"/>
  <c r="E21" s="1"/>
  <c r="D13"/>
  <c r="D21" s="1"/>
  <c r="C13"/>
  <c r="C21" s="1"/>
  <c r="BG11"/>
  <c r="BG10"/>
  <c r="BG9"/>
  <c r="C15" s="1"/>
  <c r="BG8"/>
  <c r="BG7"/>
  <c r="BG6"/>
  <c r="K3" i="1"/>
  <c r="K4"/>
  <c r="K5"/>
  <c r="K6"/>
  <c r="K7"/>
  <c r="K8"/>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18"/>
  <c r="K119"/>
  <c r="K120"/>
  <c r="K121"/>
  <c r="K122"/>
  <c r="K123"/>
  <c r="K124"/>
  <c r="K125"/>
  <c r="K126"/>
  <c r="K127"/>
  <c r="K128"/>
  <c r="K129"/>
  <c r="K130"/>
  <c r="K131"/>
  <c r="K132"/>
  <c r="K133"/>
  <c r="K134"/>
  <c r="K135"/>
  <c r="K136"/>
  <c r="K137"/>
  <c r="K138"/>
  <c r="K139"/>
  <c r="K140"/>
  <c r="K141"/>
  <c r="K142"/>
  <c r="K143"/>
  <c r="K144"/>
  <c r="K145"/>
  <c r="K146"/>
  <c r="K147"/>
  <c r="K148"/>
  <c r="K149"/>
  <c r="K150"/>
  <c r="K151"/>
  <c r="K152"/>
  <c r="K153"/>
  <c r="K154"/>
  <c r="K155"/>
  <c r="K156"/>
  <c r="K157"/>
  <c r="K158"/>
  <c r="K159"/>
  <c r="K160"/>
  <c r="K161"/>
  <c r="K162"/>
  <c r="K163"/>
  <c r="K164"/>
  <c r="K165"/>
  <c r="K166"/>
  <c r="K167"/>
  <c r="K168"/>
  <c r="K169"/>
  <c r="K170"/>
  <c r="K171"/>
  <c r="K172"/>
  <c r="K173"/>
  <c r="K174"/>
  <c r="K175"/>
  <c r="K176"/>
  <c r="K177"/>
  <c r="K178"/>
  <c r="K179"/>
  <c r="K180"/>
  <c r="K181"/>
  <c r="K182"/>
  <c r="K183"/>
  <c r="K184"/>
  <c r="K185"/>
  <c r="K186"/>
  <c r="K187"/>
  <c r="K188"/>
  <c r="K189"/>
  <c r="K190"/>
  <c r="K191"/>
  <c r="K192"/>
  <c r="K193"/>
  <c r="K194"/>
  <c r="K195"/>
  <c r="K196"/>
  <c r="K197"/>
  <c r="K198"/>
  <c r="K199"/>
  <c r="K200"/>
  <c r="K201"/>
  <c r="K202"/>
  <c r="K203"/>
  <c r="K204"/>
  <c r="K205"/>
  <c r="K206"/>
  <c r="K207"/>
  <c r="K208"/>
  <c r="K209"/>
  <c r="K210"/>
  <c r="K211"/>
  <c r="K212"/>
  <c r="K213"/>
  <c r="K214"/>
  <c r="K215"/>
  <c r="K216"/>
  <c r="K217"/>
  <c r="K218"/>
  <c r="K219"/>
  <c r="K220"/>
  <c r="K221"/>
  <c r="K222"/>
  <c r="K223"/>
  <c r="K224"/>
  <c r="K225"/>
  <c r="K226"/>
  <c r="K227"/>
  <c r="K228"/>
  <c r="K229"/>
  <c r="K230"/>
  <c r="K231"/>
  <c r="K232"/>
  <c r="K233"/>
  <c r="K234"/>
  <c r="K235"/>
  <c r="K236"/>
  <c r="K237"/>
  <c r="K238"/>
  <c r="K239"/>
  <c r="K240"/>
  <c r="K241"/>
  <c r="K242"/>
  <c r="K243"/>
  <c r="K244"/>
  <c r="K245"/>
  <c r="K246"/>
  <c r="K247"/>
  <c r="K248"/>
  <c r="K249"/>
  <c r="K250"/>
  <c r="K251"/>
  <c r="K252"/>
  <c r="K253"/>
  <c r="K254"/>
  <c r="K255"/>
  <c r="K256"/>
  <c r="K257"/>
  <c r="K258"/>
  <c r="K259"/>
  <c r="K260"/>
  <c r="K261"/>
  <c r="K262"/>
  <c r="K263"/>
  <c r="K264"/>
  <c r="K265"/>
  <c r="K266"/>
  <c r="K267"/>
  <c r="K268"/>
  <c r="K269"/>
  <c r="K270"/>
  <c r="K271"/>
  <c r="K272"/>
  <c r="K273"/>
  <c r="K274"/>
  <c r="K275"/>
  <c r="K276"/>
  <c r="K277"/>
  <c r="K278"/>
  <c r="K279"/>
  <c r="K280"/>
  <c r="K281"/>
  <c r="K282"/>
  <c r="K2"/>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96"/>
  <c r="M97"/>
  <c r="M98"/>
  <c r="M99"/>
  <c r="M100"/>
  <c r="M101"/>
  <c r="M102"/>
  <c r="M103"/>
  <c r="M104"/>
  <c r="M105"/>
  <c r="M106"/>
  <c r="M107"/>
  <c r="M108"/>
  <c r="M109"/>
  <c r="M110"/>
  <c r="M111"/>
  <c r="M112"/>
  <c r="M113"/>
  <c r="M114"/>
  <c r="M115"/>
  <c r="M116"/>
  <c r="M117"/>
  <c r="M118"/>
  <c r="M119"/>
  <c r="M120"/>
  <c r="M121"/>
  <c r="M122"/>
  <c r="M123"/>
  <c r="M124"/>
  <c r="M125"/>
  <c r="M126"/>
  <c r="M127"/>
  <c r="M128"/>
  <c r="M129"/>
  <c r="M130"/>
  <c r="M131"/>
  <c r="M132"/>
  <c r="M133"/>
  <c r="M134"/>
  <c r="M135"/>
  <c r="M136"/>
  <c r="M137"/>
  <c r="M138"/>
  <c r="M139"/>
  <c r="M140"/>
  <c r="M141"/>
  <c r="M142"/>
  <c r="M143"/>
  <c r="M144"/>
  <c r="M145"/>
  <c r="M146"/>
  <c r="M147"/>
  <c r="M148"/>
  <c r="M149"/>
  <c r="M150"/>
  <c r="M151"/>
  <c r="M152"/>
  <c r="M153"/>
  <c r="M154"/>
  <c r="M155"/>
  <c r="M156"/>
  <c r="M157"/>
  <c r="M158"/>
  <c r="M159"/>
  <c r="M160"/>
  <c r="M161"/>
  <c r="M162"/>
  <c r="M163"/>
  <c r="M164"/>
  <c r="M165"/>
  <c r="M166"/>
  <c r="M167"/>
  <c r="M168"/>
  <c r="M169"/>
  <c r="M170"/>
  <c r="M171"/>
  <c r="M172"/>
  <c r="M173"/>
  <c r="M174"/>
  <c r="M175"/>
  <c r="M176"/>
  <c r="M177"/>
  <c r="M178"/>
  <c r="M179"/>
  <c r="M180"/>
  <c r="M181"/>
  <c r="M182"/>
  <c r="M183"/>
  <c r="M184"/>
  <c r="M185"/>
  <c r="M186"/>
  <c r="M187"/>
  <c r="M188"/>
  <c r="M189"/>
  <c r="M190"/>
  <c r="M191"/>
  <c r="M192"/>
  <c r="M193"/>
  <c r="M194"/>
  <c r="M195"/>
  <c r="M196"/>
  <c r="M197"/>
  <c r="M198"/>
  <c r="M199"/>
  <c r="M200"/>
  <c r="M201"/>
  <c r="M202"/>
  <c r="M203"/>
  <c r="M204"/>
  <c r="M205"/>
  <c r="M206"/>
  <c r="M207"/>
  <c r="M208"/>
  <c r="M209"/>
  <c r="M210"/>
  <c r="M211"/>
  <c r="M212"/>
  <c r="M213"/>
  <c r="M214"/>
  <c r="M215"/>
  <c r="M216"/>
  <c r="M217"/>
  <c r="M218"/>
  <c r="M219"/>
  <c r="M220"/>
  <c r="M221"/>
  <c r="M222"/>
  <c r="M223"/>
  <c r="M224"/>
  <c r="M225"/>
  <c r="M226"/>
  <c r="M227"/>
  <c r="M228"/>
  <c r="M229"/>
  <c r="M230"/>
  <c r="M231"/>
  <c r="M232"/>
  <c r="M233"/>
  <c r="M234"/>
  <c r="M235"/>
  <c r="M236"/>
  <c r="M237"/>
  <c r="M238"/>
  <c r="M239"/>
  <c r="M240"/>
  <c r="M241"/>
  <c r="M242"/>
  <c r="M243"/>
  <c r="M244"/>
  <c r="M245"/>
  <c r="M246"/>
  <c r="M247"/>
  <c r="M248"/>
  <c r="M249"/>
  <c r="M250"/>
  <c r="M251"/>
  <c r="M252"/>
  <c r="M253"/>
  <c r="M254"/>
  <c r="M255"/>
  <c r="M256"/>
  <c r="M257"/>
  <c r="M258"/>
  <c r="M259"/>
  <c r="M260"/>
  <c r="M261"/>
  <c r="M262"/>
  <c r="M263"/>
  <c r="M264"/>
  <c r="M265"/>
  <c r="M266"/>
  <c r="M267"/>
  <c r="M268"/>
  <c r="M269"/>
  <c r="M270"/>
  <c r="M271"/>
  <c r="M272"/>
  <c r="M273"/>
  <c r="M274"/>
  <c r="M275"/>
  <c r="M276"/>
  <c r="M277"/>
  <c r="M278"/>
  <c r="M279"/>
  <c r="M280"/>
  <c r="M281"/>
  <c r="M282"/>
  <c r="M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7"/>
  <c r="D4"/>
  <c r="D5"/>
  <c r="D6"/>
  <c r="D7"/>
  <c r="D8"/>
  <c r="D9"/>
  <c r="D10"/>
  <c r="D11"/>
  <c r="D12"/>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119"/>
  <c r="D120"/>
  <c r="D121"/>
  <c r="D122"/>
  <c r="D123"/>
  <c r="D124"/>
  <c r="D125"/>
  <c r="D126"/>
  <c r="D127"/>
  <c r="D128"/>
  <c r="D129"/>
  <c r="D130"/>
  <c r="D131"/>
  <c r="D132"/>
  <c r="D133"/>
  <c r="D134"/>
  <c r="D135"/>
  <c r="D136"/>
  <c r="D137"/>
  <c r="D138"/>
  <c r="D139"/>
  <c r="D140"/>
  <c r="D141"/>
  <c r="D142"/>
  <c r="D143"/>
  <c r="D144"/>
  <c r="D145"/>
  <c r="D146"/>
  <c r="D147"/>
  <c r="D148"/>
  <c r="D149"/>
  <c r="D150"/>
  <c r="D151"/>
  <c r="D152"/>
  <c r="D153"/>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D197"/>
  <c r="D198"/>
  <c r="D199"/>
  <c r="D200"/>
  <c r="D201"/>
  <c r="D202"/>
  <c r="D203"/>
  <c r="D204"/>
  <c r="D205"/>
  <c r="D206"/>
  <c r="D207"/>
  <c r="D208"/>
  <c r="D209"/>
  <c r="D210"/>
  <c r="D211"/>
  <c r="D212"/>
  <c r="D213"/>
  <c r="D214"/>
  <c r="D215"/>
  <c r="D216"/>
  <c r="D217"/>
  <c r="D218"/>
  <c r="D219"/>
  <c r="D220"/>
  <c r="D221"/>
  <c r="D222"/>
  <c r="D223"/>
  <c r="D224"/>
  <c r="D225"/>
  <c r="D226"/>
  <c r="D227"/>
  <c r="D228"/>
  <c r="D229"/>
  <c r="D230"/>
  <c r="D231"/>
  <c r="D232"/>
  <c r="D233"/>
  <c r="D234"/>
  <c r="D235"/>
  <c r="D236"/>
  <c r="D237"/>
  <c r="D238"/>
  <c r="D239"/>
  <c r="D240"/>
  <c r="D241"/>
  <c r="D242"/>
  <c r="D243"/>
  <c r="D244"/>
  <c r="D245"/>
  <c r="D246"/>
  <c r="D247"/>
  <c r="D248"/>
  <c r="D249"/>
  <c r="D250"/>
  <c r="D251"/>
  <c r="D252"/>
  <c r="D253"/>
  <c r="D254"/>
  <c r="D255"/>
  <c r="D256"/>
  <c r="D257"/>
  <c r="D258"/>
  <c r="D259"/>
  <c r="D260"/>
  <c r="D261"/>
  <c r="D262"/>
  <c r="D263"/>
  <c r="D264"/>
  <c r="D265"/>
  <c r="D266"/>
  <c r="D267"/>
  <c r="D268"/>
  <c r="D269"/>
  <c r="D270"/>
  <c r="D271"/>
  <c r="D272"/>
  <c r="D273"/>
  <c r="D274"/>
  <c r="D275"/>
  <c r="D276"/>
  <c r="D277"/>
  <c r="D278"/>
  <c r="D279"/>
  <c r="D280"/>
  <c r="D281"/>
  <c r="D282"/>
  <c r="D3"/>
  <c r="C284"/>
  <c r="E284"/>
  <c r="G284"/>
  <c r="H284"/>
  <c r="J284"/>
  <c r="L284"/>
  <c r="N284"/>
  <c r="O284"/>
  <c r="P284"/>
  <c r="Q284"/>
  <c r="C285"/>
  <c r="E285"/>
  <c r="G285"/>
  <c r="H285"/>
  <c r="J285"/>
  <c r="L285"/>
  <c r="N285"/>
  <c r="O285"/>
  <c r="P285"/>
  <c r="Q285"/>
  <c r="Q292"/>
  <c r="G299"/>
  <c r="G300"/>
  <c r="G301"/>
</calcChain>
</file>

<file path=xl/sharedStrings.xml><?xml version="1.0" encoding="utf-8"?>
<sst xmlns="http://schemas.openxmlformats.org/spreadsheetml/2006/main" count="67" uniqueCount="67">
  <si>
    <t>Date / time</t>
  </si>
  <si>
    <t>°F Tstack</t>
  </si>
  <si>
    <t>% CO2</t>
  </si>
  <si>
    <t>% EFF</t>
  </si>
  <si>
    <t>% ExAir</t>
  </si>
  <si>
    <t>% O2</t>
  </si>
  <si>
    <t>ppm CO</t>
  </si>
  <si>
    <t>ppm COAF</t>
  </si>
  <si>
    <t>inH2O Draft</t>
  </si>
  <si>
    <t>°F Tamb</t>
  </si>
  <si>
    <t>°F Tinst</t>
  </si>
  <si>
    <t>°F ΔT</t>
  </si>
  <si>
    <t>mbar Δp</t>
  </si>
  <si>
    <t>ppm CO2a</t>
  </si>
  <si>
    <t>ppm aCO</t>
  </si>
  <si>
    <t>Average 2hrs</t>
  </si>
  <si>
    <t>Average whole test 3hr20min</t>
  </si>
  <si>
    <t>moisture</t>
  </si>
  <si>
    <t>length</t>
  </si>
  <si>
    <t>perimeter</t>
  </si>
  <si>
    <t>45lbs</t>
  </si>
  <si>
    <t>type</t>
  </si>
  <si>
    <t>bark</t>
  </si>
  <si>
    <t>shape</t>
  </si>
  <si>
    <t>Filter 1</t>
  </si>
  <si>
    <t>Filter 2</t>
  </si>
  <si>
    <t>Total catch</t>
  </si>
  <si>
    <t xml:space="preserve">weight in kg </t>
  </si>
  <si>
    <t xml:space="preserve">1.5kg kindling </t>
  </si>
  <si>
    <t xml:space="preserve">total weight </t>
  </si>
  <si>
    <t>22kg</t>
  </si>
  <si>
    <t>48.4lbs</t>
  </si>
  <si>
    <t>Fuel data:</t>
  </si>
  <si>
    <t>weight kg</t>
  </si>
  <si>
    <t>Notes:</t>
  </si>
  <si>
    <t>poke at 4:56, 5:28</t>
  </si>
  <si>
    <t>clean</t>
  </si>
  <si>
    <t>dirty</t>
  </si>
  <si>
    <t>difference</t>
  </si>
  <si>
    <t>http://heatkit.com/html/lopezv.htm</t>
  </si>
  <si>
    <t>http://heatkit.com/research/2009/bell-testing%20workshop/Re%20Bell%20testing.htm</t>
  </si>
  <si>
    <t>Time</t>
  </si>
  <si>
    <t>°C Tstack</t>
  </si>
  <si>
    <t>%CO2 x 10</t>
  </si>
  <si>
    <t>facteur d'air x 10</t>
  </si>
  <si>
    <t>CO %*100</t>
  </si>
  <si>
    <t>%O2 x 10</t>
  </si>
  <si>
    <t>Sur cette flambee, j'ai privilegie un peu plus  le rendement, donc la puissance est un peu moindre avec un taux de CO un poil plus haut mais dans des valeurs tres performante tout de meme</t>
  </si>
  <si>
    <t xml:space="preserve">Les cases en jaunes permettent de voir qu'une augmentation de facteur d'air de 0,12 diminue le rendement de 0,5% et une elevation de temperature de 3,2 baisse le rendement de 0,3% c'est juste un constat de lecture des donnees </t>
  </si>
  <si>
    <t>Flambee du 14 decembre avec 25kg</t>
  </si>
  <si>
    <t>Duree</t>
  </si>
  <si>
    <t>T0 + 2</t>
  </si>
  <si>
    <t>Temp. fumees</t>
  </si>
  <si>
    <t>CO2</t>
  </si>
  <si>
    <t>Fac AIR</t>
  </si>
  <si>
    <t>O2</t>
  </si>
  <si>
    <t>CO en ppm</t>
  </si>
  <si>
    <t>Rendement</t>
  </si>
  <si>
    <t>CO en %</t>
  </si>
  <si>
    <t>CO moyen</t>
  </si>
  <si>
    <t>CO a 13% d'O2</t>
  </si>
  <si>
    <t>CO2 x 10</t>
  </si>
  <si>
    <t>Facteur air x 10</t>
  </si>
  <si>
    <t>O2 x 10</t>
  </si>
  <si>
    <t>CO en % X 100</t>
  </si>
  <si>
    <t>CO en % X 150</t>
  </si>
  <si>
    <t>O2 /2</t>
  </si>
</sst>
</file>

<file path=xl/styles.xml><?xml version="1.0" encoding="utf-8"?>
<styleSheet xmlns="http://schemas.openxmlformats.org/spreadsheetml/2006/main">
  <numFmts count="4">
    <numFmt numFmtId="172" formatCode="mm/dd/yyyy\ h:mm:ss\ \ AM/PM"/>
    <numFmt numFmtId="173" formatCode="0.0"/>
    <numFmt numFmtId="174" formatCode="0.0000"/>
    <numFmt numFmtId="179" formatCode="0.000"/>
  </numFmts>
  <fonts count="9">
    <font>
      <sz val="10"/>
      <name val="Arial"/>
    </font>
    <font>
      <sz val="10"/>
      <name val="Arial"/>
    </font>
    <font>
      <b/>
      <sz val="10"/>
      <name val="Arial"/>
      <family val="2"/>
    </font>
    <font>
      <sz val="10"/>
      <name val="Arial"/>
      <family val="2"/>
    </font>
    <font>
      <sz val="14"/>
      <color theme="1"/>
      <name val="Calibri"/>
      <family val="2"/>
      <scheme val="minor"/>
    </font>
    <font>
      <b/>
      <sz val="11"/>
      <color theme="1"/>
      <name val="Calibri"/>
      <family val="2"/>
      <scheme val="minor"/>
    </font>
    <font>
      <b/>
      <sz val="16"/>
      <color theme="1"/>
      <name val="Calibri"/>
      <family val="2"/>
      <scheme val="minor"/>
    </font>
    <font>
      <b/>
      <sz val="11"/>
      <name val="Calibri"/>
      <family val="2"/>
      <scheme val="minor"/>
    </font>
    <font>
      <sz val="1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
    <xf numFmtId="0" fontId="0" fillId="0" borderId="0"/>
    <xf numFmtId="1" fontId="1" fillId="0" borderId="0"/>
    <xf numFmtId="173" fontId="1" fillId="0" borderId="0"/>
    <xf numFmtId="1" fontId="1" fillId="0" borderId="0"/>
    <xf numFmtId="1" fontId="1" fillId="0" borderId="0"/>
    <xf numFmtId="1" fontId="1" fillId="0" borderId="0"/>
    <xf numFmtId="1" fontId="1" fillId="0" borderId="0"/>
    <xf numFmtId="1" fontId="1" fillId="0" borderId="0"/>
    <xf numFmtId="1" fontId="1" fillId="0" borderId="0"/>
    <xf numFmtId="1" fontId="1" fillId="0" borderId="0"/>
    <xf numFmtId="173" fontId="1" fillId="0" borderId="0"/>
    <xf numFmtId="1" fontId="1" fillId="0" borderId="0"/>
    <xf numFmtId="1" fontId="1" fillId="0" borderId="0"/>
    <xf numFmtId="1" fontId="1" fillId="0" borderId="0"/>
    <xf numFmtId="173" fontId="1" fillId="0" borderId="0"/>
    <xf numFmtId="172" fontId="1" fillId="0" borderId="0"/>
  </cellStyleXfs>
  <cellXfs count="45">
    <xf numFmtId="0" fontId="0" fillId="0" borderId="0" xfId="0"/>
    <xf numFmtId="0" fontId="2" fillId="0" borderId="0" xfId="0" applyFont="1"/>
    <xf numFmtId="1" fontId="1" fillId="0" borderId="0" xfId="1"/>
    <xf numFmtId="1" fontId="1" fillId="0" borderId="0" xfId="12"/>
    <xf numFmtId="1" fontId="1" fillId="0" borderId="0" xfId="13"/>
    <xf numFmtId="1" fontId="1" fillId="0" borderId="0" xfId="3"/>
    <xf numFmtId="1" fontId="1" fillId="0" borderId="0" xfId="4"/>
    <xf numFmtId="1" fontId="1" fillId="0" borderId="0" xfId="5"/>
    <xf numFmtId="1" fontId="1" fillId="0" borderId="0" xfId="6"/>
    <xf numFmtId="172" fontId="3" fillId="0" borderId="0" xfId="15" applyFont="1"/>
    <xf numFmtId="173" fontId="3" fillId="0" borderId="0" xfId="14" applyFont="1"/>
    <xf numFmtId="173" fontId="3" fillId="0" borderId="0" xfId="2" applyFont="1"/>
    <xf numFmtId="1" fontId="3" fillId="0" borderId="0" xfId="1" applyFont="1"/>
    <xf numFmtId="1" fontId="3" fillId="0" borderId="0" xfId="12" applyFont="1"/>
    <xf numFmtId="1" fontId="0" fillId="0" borderId="0" xfId="0" applyNumberFormat="1"/>
    <xf numFmtId="2" fontId="1" fillId="0" borderId="0" xfId="7" applyNumberFormat="1"/>
    <xf numFmtId="2" fontId="1" fillId="0" borderId="0" xfId="8" applyNumberFormat="1"/>
    <xf numFmtId="2" fontId="1" fillId="0" borderId="0" xfId="9" applyNumberFormat="1"/>
    <xf numFmtId="2" fontId="3" fillId="0" borderId="0" xfId="10" applyNumberFormat="1" applyFont="1"/>
    <xf numFmtId="2" fontId="3" fillId="0" borderId="0" xfId="11" applyNumberFormat="1" applyFont="1"/>
    <xf numFmtId="2" fontId="3" fillId="0" borderId="0" xfId="7" applyNumberFormat="1" applyFont="1"/>
    <xf numFmtId="2" fontId="3" fillId="0" borderId="0" xfId="8" applyNumberFormat="1" applyFont="1"/>
    <xf numFmtId="2" fontId="3" fillId="0" borderId="0" xfId="9" applyNumberFormat="1" applyFont="1"/>
    <xf numFmtId="2" fontId="0" fillId="0" borderId="0" xfId="0" applyNumberFormat="1"/>
    <xf numFmtId="15" fontId="0" fillId="0" borderId="0" xfId="0" applyNumberFormat="1"/>
    <xf numFmtId="174" fontId="0" fillId="0" borderId="0" xfId="0" applyNumberFormat="1"/>
    <xf numFmtId="0" fontId="0" fillId="0" borderId="0" xfId="0" applyAlignment="1">
      <alignment wrapText="1"/>
    </xf>
    <xf numFmtId="0" fontId="4" fillId="2" borderId="0" xfId="0" applyFont="1" applyFill="1" applyAlignment="1">
      <alignment horizontal="center" vertical="center" wrapText="1"/>
    </xf>
    <xf numFmtId="0" fontId="5" fillId="2" borderId="0" xfId="0" applyFont="1" applyFill="1" applyAlignment="1">
      <alignment wrapText="1"/>
    </xf>
    <xf numFmtId="0" fontId="6" fillId="2" borderId="1" xfId="0" applyFont="1" applyFill="1" applyBorder="1" applyAlignment="1">
      <alignment wrapText="1"/>
    </xf>
    <xf numFmtId="0" fontId="6" fillId="2" borderId="2" xfId="0" applyFont="1" applyFill="1" applyBorder="1" applyAlignment="1">
      <alignment wrapText="1"/>
    </xf>
    <xf numFmtId="0" fontId="0" fillId="2" borderId="3" xfId="0" applyFill="1" applyBorder="1" applyAlignment="1">
      <alignment wrapText="1"/>
    </xf>
    <xf numFmtId="0" fontId="6" fillId="0" borderId="0" xfId="0" applyFont="1" applyBorder="1" applyAlignment="1">
      <alignment wrapText="1"/>
    </xf>
    <xf numFmtId="0" fontId="5" fillId="0" borderId="0" xfId="0" applyFont="1" applyAlignment="1">
      <alignment horizontal="center" vertical="center"/>
    </xf>
    <xf numFmtId="0" fontId="7" fillId="0" borderId="0" xfId="0" applyFont="1" applyFill="1" applyAlignment="1">
      <alignment horizontal="center" vertical="center"/>
    </xf>
    <xf numFmtId="0" fontId="0" fillId="0" borderId="0" xfId="0" applyAlignment="1">
      <alignment horizontal="center" vertical="center"/>
    </xf>
    <xf numFmtId="0" fontId="8" fillId="0" borderId="0" xfId="0" applyFont="1" applyFill="1" applyAlignment="1">
      <alignment horizontal="center" vertical="center"/>
    </xf>
    <xf numFmtId="0" fontId="0" fillId="2" borderId="0" xfId="0" applyFill="1" applyAlignment="1">
      <alignment horizontal="center" vertical="center"/>
    </xf>
    <xf numFmtId="0" fontId="0" fillId="0" borderId="0" xfId="0" applyFill="1" applyAlignment="1">
      <alignment horizontal="center" vertical="center"/>
    </xf>
    <xf numFmtId="0" fontId="0" fillId="3" borderId="0" xfId="0" applyFill="1" applyAlignment="1">
      <alignment horizontal="center" vertical="center"/>
    </xf>
    <xf numFmtId="179" fontId="0" fillId="0" borderId="0" xfId="0" applyNumberFormat="1" applyAlignment="1">
      <alignment horizontal="center" vertical="center"/>
    </xf>
    <xf numFmtId="2" fontId="0" fillId="2" borderId="0" xfId="0" applyNumberFormat="1" applyFill="1" applyAlignment="1">
      <alignment horizontal="center" vertical="center"/>
    </xf>
    <xf numFmtId="174" fontId="0" fillId="0" borderId="0" xfId="0" applyNumberFormat="1" applyAlignment="1">
      <alignment horizontal="center" vertical="center"/>
    </xf>
    <xf numFmtId="1" fontId="2" fillId="0" borderId="0" xfId="0" applyNumberFormat="1" applyFont="1" applyAlignment="1">
      <alignment horizontal="center"/>
    </xf>
    <xf numFmtId="1" fontId="3" fillId="0" borderId="0" xfId="15" applyNumberFormat="1" applyFont="1"/>
  </cellXfs>
  <cellStyles count="16">
    <cellStyle name="Normal" xfId="0" builtinId="0"/>
    <cellStyle name="Style1" xfId="1"/>
    <cellStyle name="Style10" xfId="2"/>
    <cellStyle name="Style11" xfId="3"/>
    <cellStyle name="Style12" xfId="4"/>
    <cellStyle name="Style13" xfId="5"/>
    <cellStyle name="Style14" xfId="6"/>
    <cellStyle name="Style2" xfId="7"/>
    <cellStyle name="Style3" xfId="8"/>
    <cellStyle name="Style4" xfId="9"/>
    <cellStyle name="Style5" xfId="10"/>
    <cellStyle name="Style6" xfId="11"/>
    <cellStyle name="Style7" xfId="12"/>
    <cellStyle name="Style8" xfId="13"/>
    <cellStyle name="Style9" xfId="14"/>
    <cellStyle name="StyleDate" xfId="1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a:pPr>
            <a:r>
              <a:rPr lang="fr-FR"/>
              <a:t>Lopez</a:t>
            </a:r>
            <a:r>
              <a:rPr lang="fr-FR" baseline="0"/>
              <a:t> Lab; Alex Chernov et Norbert Senf</a:t>
            </a:r>
            <a:endParaRPr lang="fr-FR"/>
          </a:p>
        </c:rich>
      </c:tx>
      <c:layout/>
      <c:overlay val="1"/>
    </c:title>
    <c:plotArea>
      <c:layout>
        <c:manualLayout>
          <c:layoutTarget val="inner"/>
          <c:xMode val="edge"/>
          <c:yMode val="edge"/>
          <c:x val="4.9973071990812128E-2"/>
          <c:y val="2.4468362942235526E-2"/>
          <c:w val="0.93854404851786155"/>
          <c:h val="0.85201466345632415"/>
        </c:manualLayout>
      </c:layout>
      <c:lineChart>
        <c:grouping val="standard"/>
        <c:ser>
          <c:idx val="0"/>
          <c:order val="0"/>
          <c:tx>
            <c:strRef>
              <c:f>'Lopez Lab'!$D$1</c:f>
              <c:strCache>
                <c:ptCount val="1"/>
                <c:pt idx="0">
                  <c:v>°C Tstack</c:v>
                </c:pt>
              </c:strCache>
            </c:strRef>
          </c:tx>
          <c:spPr>
            <a:ln w="19050">
              <a:solidFill>
                <a:srgbClr val="92D050"/>
              </a:solidFill>
            </a:ln>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Lab'!$D$2:$D$282</c:f>
              <c:numCache>
                <c:formatCode>0</c:formatCode>
                <c:ptCount val="281"/>
                <c:pt idx="1">
                  <c:v>65.277777777777771</c:v>
                </c:pt>
                <c:pt idx="2">
                  <c:v>68.944444444444443</c:v>
                </c:pt>
                <c:pt idx="3">
                  <c:v>70.333333333333329</c:v>
                </c:pt>
                <c:pt idx="4">
                  <c:v>72.333333333333329</c:v>
                </c:pt>
                <c:pt idx="5">
                  <c:v>71.777777777777771</c:v>
                </c:pt>
                <c:pt idx="6">
                  <c:v>74.055555555555557</c:v>
                </c:pt>
                <c:pt idx="7">
                  <c:v>75.222222222222229</c:v>
                </c:pt>
                <c:pt idx="8">
                  <c:v>76.166666666666657</c:v>
                </c:pt>
                <c:pt idx="9">
                  <c:v>76.611111111111114</c:v>
                </c:pt>
                <c:pt idx="10">
                  <c:v>77.111111111111114</c:v>
                </c:pt>
                <c:pt idx="11">
                  <c:v>78.5</c:v>
                </c:pt>
                <c:pt idx="12">
                  <c:v>81.111111111111114</c:v>
                </c:pt>
                <c:pt idx="13">
                  <c:v>81.611111111111114</c:v>
                </c:pt>
                <c:pt idx="14">
                  <c:v>82.555555555555557</c:v>
                </c:pt>
                <c:pt idx="15">
                  <c:v>84.833333333333329</c:v>
                </c:pt>
                <c:pt idx="16">
                  <c:v>86.666666666666671</c:v>
                </c:pt>
                <c:pt idx="17">
                  <c:v>88.222222222222229</c:v>
                </c:pt>
                <c:pt idx="18">
                  <c:v>89.444444444444443</c:v>
                </c:pt>
                <c:pt idx="19">
                  <c:v>89.944444444444443</c:v>
                </c:pt>
                <c:pt idx="20">
                  <c:v>92.055555555555543</c:v>
                </c:pt>
                <c:pt idx="21">
                  <c:v>91.722222222222214</c:v>
                </c:pt>
                <c:pt idx="22">
                  <c:v>95.666666666666657</c:v>
                </c:pt>
                <c:pt idx="23">
                  <c:v>97.277777777777771</c:v>
                </c:pt>
                <c:pt idx="24">
                  <c:v>99.055555555555557</c:v>
                </c:pt>
                <c:pt idx="25">
                  <c:v>99.777777777777771</c:v>
                </c:pt>
                <c:pt idx="26">
                  <c:v>101.49999999999999</c:v>
                </c:pt>
                <c:pt idx="27">
                  <c:v>101.38888888888889</c:v>
                </c:pt>
                <c:pt idx="28">
                  <c:v>103.44444444444443</c:v>
                </c:pt>
                <c:pt idx="29">
                  <c:v>102.38888888888889</c:v>
                </c:pt>
                <c:pt idx="30">
                  <c:v>106.16666666666666</c:v>
                </c:pt>
                <c:pt idx="31">
                  <c:v>106.27777777777779</c:v>
                </c:pt>
                <c:pt idx="32">
                  <c:v>110.72222222222223</c:v>
                </c:pt>
                <c:pt idx="33">
                  <c:v>112.38888888888889</c:v>
                </c:pt>
                <c:pt idx="34">
                  <c:v>113.61111111111111</c:v>
                </c:pt>
                <c:pt idx="35">
                  <c:v>114.44444444444444</c:v>
                </c:pt>
                <c:pt idx="36">
                  <c:v>115.72222222222223</c:v>
                </c:pt>
                <c:pt idx="37">
                  <c:v>116.22222222222221</c:v>
                </c:pt>
                <c:pt idx="38">
                  <c:v>117.72222222222223</c:v>
                </c:pt>
                <c:pt idx="39">
                  <c:v>118.16666666666666</c:v>
                </c:pt>
                <c:pt idx="40">
                  <c:v>119.05555555555556</c:v>
                </c:pt>
                <c:pt idx="41">
                  <c:v>116.55555555555556</c:v>
                </c:pt>
                <c:pt idx="42">
                  <c:v>113.38888888888889</c:v>
                </c:pt>
                <c:pt idx="43">
                  <c:v>116.94444444444444</c:v>
                </c:pt>
                <c:pt idx="44">
                  <c:v>117.11111111111111</c:v>
                </c:pt>
                <c:pt idx="45">
                  <c:v>116.49999999999999</c:v>
                </c:pt>
                <c:pt idx="46">
                  <c:v>118.88888888888889</c:v>
                </c:pt>
                <c:pt idx="47">
                  <c:v>117.83333333333333</c:v>
                </c:pt>
                <c:pt idx="48">
                  <c:v>120.5</c:v>
                </c:pt>
                <c:pt idx="49">
                  <c:v>120.77777777777777</c:v>
                </c:pt>
                <c:pt idx="50">
                  <c:v>120.83333333333333</c:v>
                </c:pt>
                <c:pt idx="51">
                  <c:v>121.83333333333334</c:v>
                </c:pt>
                <c:pt idx="52">
                  <c:v>122.11111111111111</c:v>
                </c:pt>
                <c:pt idx="53">
                  <c:v>122.66666666666667</c:v>
                </c:pt>
                <c:pt idx="54">
                  <c:v>121.94444444444444</c:v>
                </c:pt>
                <c:pt idx="55">
                  <c:v>121.94444444444444</c:v>
                </c:pt>
                <c:pt idx="56">
                  <c:v>124.16666666666666</c:v>
                </c:pt>
                <c:pt idx="57">
                  <c:v>123.33333333333333</c:v>
                </c:pt>
                <c:pt idx="58">
                  <c:v>124.61111111111111</c:v>
                </c:pt>
                <c:pt idx="59">
                  <c:v>125.1111111111111</c:v>
                </c:pt>
                <c:pt idx="60">
                  <c:v>129.11111111111109</c:v>
                </c:pt>
                <c:pt idx="61">
                  <c:v>130.2222222222222</c:v>
                </c:pt>
                <c:pt idx="62">
                  <c:v>126.55555555555556</c:v>
                </c:pt>
                <c:pt idx="63">
                  <c:v>126.49999999999999</c:v>
                </c:pt>
                <c:pt idx="64">
                  <c:v>130.16666666666666</c:v>
                </c:pt>
                <c:pt idx="65">
                  <c:v>129.44444444444443</c:v>
                </c:pt>
                <c:pt idx="66">
                  <c:v>130.88888888888889</c:v>
                </c:pt>
                <c:pt idx="67">
                  <c:v>131.61111111111109</c:v>
                </c:pt>
                <c:pt idx="68">
                  <c:v>133.55555555555554</c:v>
                </c:pt>
                <c:pt idx="69">
                  <c:v>134.5</c:v>
                </c:pt>
                <c:pt idx="70">
                  <c:v>135.27777777777777</c:v>
                </c:pt>
                <c:pt idx="71">
                  <c:v>135.94444444444443</c:v>
                </c:pt>
                <c:pt idx="72">
                  <c:v>136.33333333333331</c:v>
                </c:pt>
                <c:pt idx="73">
                  <c:v>137.11111111111111</c:v>
                </c:pt>
                <c:pt idx="74">
                  <c:v>137.88888888888889</c:v>
                </c:pt>
                <c:pt idx="75">
                  <c:v>137.99999999999997</c:v>
                </c:pt>
                <c:pt idx="76">
                  <c:v>139.16666666666666</c:v>
                </c:pt>
                <c:pt idx="77">
                  <c:v>139.05555555555557</c:v>
                </c:pt>
                <c:pt idx="78">
                  <c:v>140.72222222222223</c:v>
                </c:pt>
                <c:pt idx="79">
                  <c:v>141.11111111111111</c:v>
                </c:pt>
                <c:pt idx="80">
                  <c:v>138.83333333333331</c:v>
                </c:pt>
                <c:pt idx="81">
                  <c:v>140.49999999999997</c:v>
                </c:pt>
                <c:pt idx="82">
                  <c:v>141.27777777777777</c:v>
                </c:pt>
                <c:pt idx="83">
                  <c:v>125.1111111111111</c:v>
                </c:pt>
                <c:pt idx="84">
                  <c:v>137.05555555555554</c:v>
                </c:pt>
                <c:pt idx="85">
                  <c:v>119.77777777777777</c:v>
                </c:pt>
                <c:pt idx="86">
                  <c:v>137.66666666666666</c:v>
                </c:pt>
                <c:pt idx="87">
                  <c:v>139.44444444444443</c:v>
                </c:pt>
                <c:pt idx="88">
                  <c:v>140.72222222222223</c:v>
                </c:pt>
                <c:pt idx="89">
                  <c:v>142.22222222222223</c:v>
                </c:pt>
                <c:pt idx="90">
                  <c:v>143.38888888888889</c:v>
                </c:pt>
                <c:pt idx="91">
                  <c:v>142.83333333333334</c:v>
                </c:pt>
                <c:pt idx="92">
                  <c:v>144.27777777777777</c:v>
                </c:pt>
                <c:pt idx="93">
                  <c:v>144.33333333333334</c:v>
                </c:pt>
                <c:pt idx="94">
                  <c:v>146.11111111111111</c:v>
                </c:pt>
                <c:pt idx="95">
                  <c:v>143.66666666666669</c:v>
                </c:pt>
                <c:pt idx="96">
                  <c:v>138.66666666666669</c:v>
                </c:pt>
                <c:pt idx="97">
                  <c:v>139.11111111111109</c:v>
                </c:pt>
                <c:pt idx="98">
                  <c:v>140.61111111111111</c:v>
                </c:pt>
                <c:pt idx="99">
                  <c:v>140.55555555555554</c:v>
                </c:pt>
                <c:pt idx="100">
                  <c:v>139</c:v>
                </c:pt>
                <c:pt idx="101">
                  <c:v>141.5</c:v>
                </c:pt>
                <c:pt idx="102">
                  <c:v>139.83333333333331</c:v>
                </c:pt>
                <c:pt idx="103">
                  <c:v>141.33333333333331</c:v>
                </c:pt>
                <c:pt idx="104">
                  <c:v>143.88888888888889</c:v>
                </c:pt>
                <c:pt idx="105">
                  <c:v>143.05555555555554</c:v>
                </c:pt>
                <c:pt idx="106">
                  <c:v>145.27777777777777</c:v>
                </c:pt>
                <c:pt idx="107">
                  <c:v>144.16666666666666</c:v>
                </c:pt>
                <c:pt idx="108">
                  <c:v>146.5</c:v>
                </c:pt>
                <c:pt idx="109">
                  <c:v>146.61111111111109</c:v>
                </c:pt>
                <c:pt idx="110">
                  <c:v>146.33333333333331</c:v>
                </c:pt>
                <c:pt idx="111">
                  <c:v>146.38888888888889</c:v>
                </c:pt>
                <c:pt idx="112">
                  <c:v>146</c:v>
                </c:pt>
                <c:pt idx="113">
                  <c:v>145.44444444444446</c:v>
                </c:pt>
                <c:pt idx="114">
                  <c:v>146</c:v>
                </c:pt>
                <c:pt idx="115">
                  <c:v>147.61111111111111</c:v>
                </c:pt>
                <c:pt idx="116">
                  <c:v>147.38888888888889</c:v>
                </c:pt>
                <c:pt idx="117">
                  <c:v>145.2222222222222</c:v>
                </c:pt>
                <c:pt idx="118">
                  <c:v>145.38888888888889</c:v>
                </c:pt>
                <c:pt idx="119">
                  <c:v>144.5</c:v>
                </c:pt>
                <c:pt idx="120">
                  <c:v>144.61111111111111</c:v>
                </c:pt>
                <c:pt idx="121">
                  <c:v>145.94444444444443</c:v>
                </c:pt>
                <c:pt idx="122">
                  <c:v>147.05555555555554</c:v>
                </c:pt>
                <c:pt idx="123">
                  <c:v>147.05555555555554</c:v>
                </c:pt>
                <c:pt idx="124">
                  <c:v>147.2777777777778</c:v>
                </c:pt>
                <c:pt idx="125">
                  <c:v>149.5</c:v>
                </c:pt>
                <c:pt idx="126">
                  <c:v>149.72222222222223</c:v>
                </c:pt>
                <c:pt idx="127">
                  <c:v>150.38888888888889</c:v>
                </c:pt>
                <c:pt idx="128">
                  <c:v>150.27777777777777</c:v>
                </c:pt>
                <c:pt idx="129">
                  <c:v>151.5</c:v>
                </c:pt>
                <c:pt idx="130">
                  <c:v>151.05555555555554</c:v>
                </c:pt>
                <c:pt idx="131">
                  <c:v>150.61111111111111</c:v>
                </c:pt>
                <c:pt idx="132">
                  <c:v>149</c:v>
                </c:pt>
                <c:pt idx="133">
                  <c:v>148.7222222222222</c:v>
                </c:pt>
                <c:pt idx="134">
                  <c:v>149.33333333333334</c:v>
                </c:pt>
                <c:pt idx="135">
                  <c:v>150.16666666666666</c:v>
                </c:pt>
                <c:pt idx="136">
                  <c:v>151.16666666666669</c:v>
                </c:pt>
                <c:pt idx="137">
                  <c:v>151.16666666666669</c:v>
                </c:pt>
                <c:pt idx="138">
                  <c:v>151.72222222222223</c:v>
                </c:pt>
                <c:pt idx="139">
                  <c:v>152.77777777777777</c:v>
                </c:pt>
                <c:pt idx="140">
                  <c:v>151.88888888888889</c:v>
                </c:pt>
                <c:pt idx="141">
                  <c:v>152.77777777777777</c:v>
                </c:pt>
                <c:pt idx="142">
                  <c:v>152.5</c:v>
                </c:pt>
                <c:pt idx="143">
                  <c:v>153.16666666666666</c:v>
                </c:pt>
                <c:pt idx="144">
                  <c:v>152.38888888888889</c:v>
                </c:pt>
                <c:pt idx="145">
                  <c:v>152.5</c:v>
                </c:pt>
                <c:pt idx="146">
                  <c:v>151.38888888888889</c:v>
                </c:pt>
                <c:pt idx="147">
                  <c:v>151</c:v>
                </c:pt>
                <c:pt idx="148">
                  <c:v>151.05555555555554</c:v>
                </c:pt>
                <c:pt idx="149">
                  <c:v>151.11111111111111</c:v>
                </c:pt>
                <c:pt idx="150">
                  <c:v>151.5</c:v>
                </c:pt>
                <c:pt idx="151">
                  <c:v>151.55555555555557</c:v>
                </c:pt>
                <c:pt idx="152">
                  <c:v>152.55555555555557</c:v>
                </c:pt>
                <c:pt idx="153">
                  <c:v>151.55555555555557</c:v>
                </c:pt>
                <c:pt idx="154">
                  <c:v>152.16666666666666</c:v>
                </c:pt>
                <c:pt idx="155">
                  <c:v>151.77777777777777</c:v>
                </c:pt>
                <c:pt idx="156">
                  <c:v>151.83333333333334</c:v>
                </c:pt>
                <c:pt idx="157">
                  <c:v>152.2777777777778</c:v>
                </c:pt>
                <c:pt idx="158">
                  <c:v>152.66666666666666</c:v>
                </c:pt>
                <c:pt idx="159">
                  <c:v>152.55555555555557</c:v>
                </c:pt>
                <c:pt idx="160">
                  <c:v>152.88888888888889</c:v>
                </c:pt>
                <c:pt idx="161">
                  <c:v>153.16666666666666</c:v>
                </c:pt>
                <c:pt idx="162">
                  <c:v>152.7222222222222</c:v>
                </c:pt>
                <c:pt idx="163">
                  <c:v>152.22222222222223</c:v>
                </c:pt>
                <c:pt idx="164">
                  <c:v>152.83333333333334</c:v>
                </c:pt>
                <c:pt idx="165">
                  <c:v>151.77777777777777</c:v>
                </c:pt>
                <c:pt idx="166">
                  <c:v>151.33333333333331</c:v>
                </c:pt>
                <c:pt idx="167">
                  <c:v>152.05555555555554</c:v>
                </c:pt>
                <c:pt idx="168">
                  <c:v>151.44444444444446</c:v>
                </c:pt>
                <c:pt idx="169">
                  <c:v>151.11111111111111</c:v>
                </c:pt>
                <c:pt idx="170">
                  <c:v>151.38888888888889</c:v>
                </c:pt>
                <c:pt idx="171">
                  <c:v>151.94444444444443</c:v>
                </c:pt>
                <c:pt idx="172">
                  <c:v>152.16666666666666</c:v>
                </c:pt>
                <c:pt idx="173">
                  <c:v>151.66666666666666</c:v>
                </c:pt>
                <c:pt idx="174">
                  <c:v>151.05555555555554</c:v>
                </c:pt>
                <c:pt idx="175">
                  <c:v>151.88888888888889</c:v>
                </c:pt>
                <c:pt idx="176">
                  <c:v>163.7222222222222</c:v>
                </c:pt>
                <c:pt idx="177">
                  <c:v>152.66666666666666</c:v>
                </c:pt>
                <c:pt idx="178">
                  <c:v>152.94444444444446</c:v>
                </c:pt>
                <c:pt idx="179">
                  <c:v>152.88888888888889</c:v>
                </c:pt>
                <c:pt idx="180">
                  <c:v>153.44444444444443</c:v>
                </c:pt>
                <c:pt idx="181">
                  <c:v>154</c:v>
                </c:pt>
                <c:pt idx="182">
                  <c:v>154.27777777777777</c:v>
                </c:pt>
                <c:pt idx="183">
                  <c:v>154.44444444444443</c:v>
                </c:pt>
                <c:pt idx="184">
                  <c:v>154.11111111111109</c:v>
                </c:pt>
                <c:pt idx="185">
                  <c:v>154</c:v>
                </c:pt>
                <c:pt idx="186">
                  <c:v>154.27777777777777</c:v>
                </c:pt>
                <c:pt idx="187">
                  <c:v>154.66666666666666</c:v>
                </c:pt>
                <c:pt idx="188">
                  <c:v>154.22222222222223</c:v>
                </c:pt>
                <c:pt idx="189">
                  <c:v>152.83333333333334</c:v>
                </c:pt>
                <c:pt idx="190">
                  <c:v>154.7777777777778</c:v>
                </c:pt>
                <c:pt idx="191">
                  <c:v>152.66666666666666</c:v>
                </c:pt>
                <c:pt idx="192">
                  <c:v>153.7222222222222</c:v>
                </c:pt>
                <c:pt idx="193">
                  <c:v>153.38888888888889</c:v>
                </c:pt>
                <c:pt idx="194">
                  <c:v>152.55555555555557</c:v>
                </c:pt>
                <c:pt idx="195">
                  <c:v>152.5</c:v>
                </c:pt>
                <c:pt idx="196">
                  <c:v>151.61111111111109</c:v>
                </c:pt>
                <c:pt idx="197">
                  <c:v>149.27777777777777</c:v>
                </c:pt>
                <c:pt idx="198">
                  <c:v>147.66666666666666</c:v>
                </c:pt>
                <c:pt idx="199">
                  <c:v>146.11111111111111</c:v>
                </c:pt>
                <c:pt idx="200">
                  <c:v>146.77777777777777</c:v>
                </c:pt>
                <c:pt idx="201">
                  <c:v>146.2222222222222</c:v>
                </c:pt>
                <c:pt idx="202">
                  <c:v>146.05555555555554</c:v>
                </c:pt>
                <c:pt idx="203">
                  <c:v>145.61111111111111</c:v>
                </c:pt>
                <c:pt idx="204">
                  <c:v>146.83333333333334</c:v>
                </c:pt>
                <c:pt idx="205">
                  <c:v>145.94444444444443</c:v>
                </c:pt>
                <c:pt idx="206">
                  <c:v>144.7777777777778</c:v>
                </c:pt>
                <c:pt idx="207">
                  <c:v>144.61111111111111</c:v>
                </c:pt>
                <c:pt idx="208">
                  <c:v>144.83333333333331</c:v>
                </c:pt>
                <c:pt idx="209">
                  <c:v>142</c:v>
                </c:pt>
                <c:pt idx="210">
                  <c:v>144.66666666666666</c:v>
                </c:pt>
                <c:pt idx="211">
                  <c:v>146.38888888888889</c:v>
                </c:pt>
                <c:pt idx="212">
                  <c:v>147.11111111111111</c:v>
                </c:pt>
                <c:pt idx="213">
                  <c:v>147.55555555555557</c:v>
                </c:pt>
                <c:pt idx="214">
                  <c:v>149.16666666666666</c:v>
                </c:pt>
                <c:pt idx="215">
                  <c:v>148.22222222222223</c:v>
                </c:pt>
                <c:pt idx="216">
                  <c:v>148.55555555555554</c:v>
                </c:pt>
                <c:pt idx="217">
                  <c:v>148.83333333333331</c:v>
                </c:pt>
                <c:pt idx="218">
                  <c:v>148.27777777777777</c:v>
                </c:pt>
                <c:pt idx="219">
                  <c:v>147.7222222222222</c:v>
                </c:pt>
                <c:pt idx="220">
                  <c:v>148.55555555555554</c:v>
                </c:pt>
                <c:pt idx="221">
                  <c:v>148.44444444444443</c:v>
                </c:pt>
                <c:pt idx="222">
                  <c:v>149.16666666666666</c:v>
                </c:pt>
                <c:pt idx="223">
                  <c:v>149.5</c:v>
                </c:pt>
                <c:pt idx="224">
                  <c:v>150.55555555555554</c:v>
                </c:pt>
                <c:pt idx="225">
                  <c:v>150.55555555555554</c:v>
                </c:pt>
                <c:pt idx="226">
                  <c:v>150.2222222222222</c:v>
                </c:pt>
                <c:pt idx="227">
                  <c:v>151.11111111111111</c:v>
                </c:pt>
                <c:pt idx="228">
                  <c:v>150.83333333333334</c:v>
                </c:pt>
                <c:pt idx="229">
                  <c:v>151.33333333333331</c:v>
                </c:pt>
                <c:pt idx="230">
                  <c:v>150.61111111111111</c:v>
                </c:pt>
                <c:pt idx="231">
                  <c:v>150.16666666666666</c:v>
                </c:pt>
                <c:pt idx="232">
                  <c:v>149.38888888888889</c:v>
                </c:pt>
                <c:pt idx="233">
                  <c:v>148.88888888888889</c:v>
                </c:pt>
                <c:pt idx="234">
                  <c:v>148.88888888888889</c:v>
                </c:pt>
                <c:pt idx="235">
                  <c:v>147.33333333333331</c:v>
                </c:pt>
                <c:pt idx="236">
                  <c:v>147.44444444444443</c:v>
                </c:pt>
                <c:pt idx="237">
                  <c:v>147.66666666666666</c:v>
                </c:pt>
                <c:pt idx="238">
                  <c:v>147.05555555555554</c:v>
                </c:pt>
                <c:pt idx="239">
                  <c:v>148.05555555555554</c:v>
                </c:pt>
                <c:pt idx="240">
                  <c:v>146.11111111111111</c:v>
                </c:pt>
                <c:pt idx="241">
                  <c:v>146.94444444444443</c:v>
                </c:pt>
                <c:pt idx="242">
                  <c:v>148.11111111111111</c:v>
                </c:pt>
                <c:pt idx="243">
                  <c:v>148.11111111111111</c:v>
                </c:pt>
                <c:pt idx="244">
                  <c:v>148.22222222222223</c:v>
                </c:pt>
                <c:pt idx="245">
                  <c:v>148.16666666666666</c:v>
                </c:pt>
                <c:pt idx="246">
                  <c:v>149.44444444444443</c:v>
                </c:pt>
                <c:pt idx="247">
                  <c:v>149.7777777777778</c:v>
                </c:pt>
                <c:pt idx="248">
                  <c:v>149.7777777777778</c:v>
                </c:pt>
                <c:pt idx="249">
                  <c:v>150.05555555555557</c:v>
                </c:pt>
                <c:pt idx="250">
                  <c:v>150</c:v>
                </c:pt>
                <c:pt idx="251">
                  <c:v>149.94444444444443</c:v>
                </c:pt>
                <c:pt idx="252">
                  <c:v>150.49999999999997</c:v>
                </c:pt>
                <c:pt idx="253">
                  <c:v>150.44444444444446</c:v>
                </c:pt>
                <c:pt idx="254">
                  <c:v>149.94444444444443</c:v>
                </c:pt>
                <c:pt idx="255">
                  <c:v>150.16666666666666</c:v>
                </c:pt>
                <c:pt idx="256">
                  <c:v>150.05555555555557</c:v>
                </c:pt>
                <c:pt idx="257">
                  <c:v>149.44444444444443</c:v>
                </c:pt>
                <c:pt idx="258">
                  <c:v>149</c:v>
                </c:pt>
                <c:pt idx="259">
                  <c:v>148.94444444444446</c:v>
                </c:pt>
                <c:pt idx="260">
                  <c:v>148.22222222222223</c:v>
                </c:pt>
                <c:pt idx="261">
                  <c:v>147.88888888888889</c:v>
                </c:pt>
                <c:pt idx="262">
                  <c:v>147.66666666666666</c:v>
                </c:pt>
                <c:pt idx="263">
                  <c:v>145.55555555555554</c:v>
                </c:pt>
                <c:pt idx="264">
                  <c:v>146.2222222222222</c:v>
                </c:pt>
                <c:pt idx="265">
                  <c:v>147</c:v>
                </c:pt>
                <c:pt idx="266">
                  <c:v>147</c:v>
                </c:pt>
                <c:pt idx="267">
                  <c:v>148.27777777777777</c:v>
                </c:pt>
                <c:pt idx="268">
                  <c:v>147.55555555555557</c:v>
                </c:pt>
                <c:pt idx="269">
                  <c:v>147.22222222222223</c:v>
                </c:pt>
                <c:pt idx="270">
                  <c:v>147.33333333333331</c:v>
                </c:pt>
                <c:pt idx="271">
                  <c:v>146.55555555555557</c:v>
                </c:pt>
                <c:pt idx="272">
                  <c:v>147.5</c:v>
                </c:pt>
                <c:pt idx="273">
                  <c:v>146.27777777777777</c:v>
                </c:pt>
                <c:pt idx="274">
                  <c:v>146.5</c:v>
                </c:pt>
                <c:pt idx="275">
                  <c:v>146.05555555555554</c:v>
                </c:pt>
                <c:pt idx="276">
                  <c:v>145.38888888888889</c:v>
                </c:pt>
                <c:pt idx="277">
                  <c:v>146.16666666666669</c:v>
                </c:pt>
                <c:pt idx="278">
                  <c:v>145.27777777777777</c:v>
                </c:pt>
                <c:pt idx="279">
                  <c:v>144.83333333333331</c:v>
                </c:pt>
                <c:pt idx="280">
                  <c:v>145.16666666666666</c:v>
                </c:pt>
              </c:numCache>
            </c:numRef>
          </c:val>
        </c:ser>
        <c:ser>
          <c:idx val="1"/>
          <c:order val="1"/>
          <c:tx>
            <c:strRef>
              <c:f>'Lopez Lab'!$F$1</c:f>
              <c:strCache>
                <c:ptCount val="1"/>
                <c:pt idx="0">
                  <c:v>%CO2 x 10</c:v>
                </c:pt>
              </c:strCache>
            </c:strRef>
          </c:tx>
          <c:spPr>
            <a:ln w="19050">
              <a:solidFill>
                <a:srgbClr val="FFC000"/>
              </a:solidFill>
            </a:ln>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Lab'!$F$2:$F$282</c:f>
              <c:numCache>
                <c:formatCode>0.00</c:formatCode>
                <c:ptCount val="281"/>
                <c:pt idx="5">
                  <c:v>16.200000000000003</c:v>
                </c:pt>
                <c:pt idx="6">
                  <c:v>22.9</c:v>
                </c:pt>
                <c:pt idx="7">
                  <c:v>29.5</c:v>
                </c:pt>
                <c:pt idx="8">
                  <c:v>34.300000000000004</c:v>
                </c:pt>
                <c:pt idx="9">
                  <c:v>39</c:v>
                </c:pt>
                <c:pt idx="10">
                  <c:v>43.8</c:v>
                </c:pt>
                <c:pt idx="11">
                  <c:v>48.6</c:v>
                </c:pt>
                <c:pt idx="12">
                  <c:v>53.3</c:v>
                </c:pt>
                <c:pt idx="13">
                  <c:v>57.1</c:v>
                </c:pt>
                <c:pt idx="14">
                  <c:v>62.9</c:v>
                </c:pt>
                <c:pt idx="15">
                  <c:v>66.7</c:v>
                </c:pt>
                <c:pt idx="16">
                  <c:v>68.600000000000009</c:v>
                </c:pt>
                <c:pt idx="17">
                  <c:v>72.400000000000006</c:v>
                </c:pt>
                <c:pt idx="18">
                  <c:v>78.099999999999994</c:v>
                </c:pt>
                <c:pt idx="19">
                  <c:v>83.800000000000011</c:v>
                </c:pt>
                <c:pt idx="20">
                  <c:v>88.6</c:v>
                </c:pt>
                <c:pt idx="21">
                  <c:v>92.4</c:v>
                </c:pt>
                <c:pt idx="22">
                  <c:v>95.199999999999989</c:v>
                </c:pt>
                <c:pt idx="23">
                  <c:v>98.100000000000009</c:v>
                </c:pt>
                <c:pt idx="24">
                  <c:v>101.89999999999999</c:v>
                </c:pt>
                <c:pt idx="25">
                  <c:v>103.80000000000001</c:v>
                </c:pt>
                <c:pt idx="26">
                  <c:v>105.7</c:v>
                </c:pt>
                <c:pt idx="27">
                  <c:v>105.7</c:v>
                </c:pt>
                <c:pt idx="28">
                  <c:v>103.80000000000001</c:v>
                </c:pt>
                <c:pt idx="29">
                  <c:v>101.89999999999999</c:v>
                </c:pt>
                <c:pt idx="30">
                  <c:v>100</c:v>
                </c:pt>
                <c:pt idx="31">
                  <c:v>99</c:v>
                </c:pt>
                <c:pt idx="32">
                  <c:v>99</c:v>
                </c:pt>
                <c:pt idx="33">
                  <c:v>101</c:v>
                </c:pt>
                <c:pt idx="34">
                  <c:v>104.80000000000001</c:v>
                </c:pt>
                <c:pt idx="35">
                  <c:v>107.6</c:v>
                </c:pt>
                <c:pt idx="36">
                  <c:v>109.5</c:v>
                </c:pt>
                <c:pt idx="37">
                  <c:v>109.5</c:v>
                </c:pt>
                <c:pt idx="38">
                  <c:v>109.5</c:v>
                </c:pt>
                <c:pt idx="39">
                  <c:v>110.5</c:v>
                </c:pt>
                <c:pt idx="40">
                  <c:v>111.4</c:v>
                </c:pt>
                <c:pt idx="41">
                  <c:v>112.4</c:v>
                </c:pt>
                <c:pt idx="42">
                  <c:v>111.4</c:v>
                </c:pt>
                <c:pt idx="43">
                  <c:v>110.5</c:v>
                </c:pt>
                <c:pt idx="44">
                  <c:v>108.6</c:v>
                </c:pt>
                <c:pt idx="45">
                  <c:v>108.6</c:v>
                </c:pt>
                <c:pt idx="46">
                  <c:v>107.6</c:v>
                </c:pt>
                <c:pt idx="47">
                  <c:v>106.7</c:v>
                </c:pt>
                <c:pt idx="48">
                  <c:v>107.6</c:v>
                </c:pt>
                <c:pt idx="49">
                  <c:v>108.6</c:v>
                </c:pt>
                <c:pt idx="50">
                  <c:v>109.5</c:v>
                </c:pt>
                <c:pt idx="51">
                  <c:v>109.5</c:v>
                </c:pt>
                <c:pt idx="52">
                  <c:v>107.6</c:v>
                </c:pt>
                <c:pt idx="53">
                  <c:v>105.7</c:v>
                </c:pt>
                <c:pt idx="54">
                  <c:v>102.89999999999999</c:v>
                </c:pt>
                <c:pt idx="55">
                  <c:v>101</c:v>
                </c:pt>
                <c:pt idx="56">
                  <c:v>99</c:v>
                </c:pt>
                <c:pt idx="57">
                  <c:v>98.100000000000009</c:v>
                </c:pt>
                <c:pt idx="58">
                  <c:v>97.100000000000009</c:v>
                </c:pt>
                <c:pt idx="59">
                  <c:v>97.100000000000009</c:v>
                </c:pt>
                <c:pt idx="60">
                  <c:v>97.100000000000009</c:v>
                </c:pt>
                <c:pt idx="61">
                  <c:v>97.100000000000009</c:v>
                </c:pt>
                <c:pt idx="62">
                  <c:v>98.100000000000009</c:v>
                </c:pt>
                <c:pt idx="63">
                  <c:v>98.100000000000009</c:v>
                </c:pt>
                <c:pt idx="64">
                  <c:v>100</c:v>
                </c:pt>
                <c:pt idx="65">
                  <c:v>101</c:v>
                </c:pt>
                <c:pt idx="66">
                  <c:v>101</c:v>
                </c:pt>
                <c:pt idx="67">
                  <c:v>100</c:v>
                </c:pt>
                <c:pt idx="68">
                  <c:v>98.100000000000009</c:v>
                </c:pt>
                <c:pt idx="69">
                  <c:v>96.199999999999989</c:v>
                </c:pt>
                <c:pt idx="70">
                  <c:v>94.3</c:v>
                </c:pt>
                <c:pt idx="71">
                  <c:v>93.3</c:v>
                </c:pt>
                <c:pt idx="72">
                  <c:v>92.4</c:v>
                </c:pt>
                <c:pt idx="73">
                  <c:v>91.4</c:v>
                </c:pt>
                <c:pt idx="74">
                  <c:v>90.5</c:v>
                </c:pt>
                <c:pt idx="75">
                  <c:v>90.5</c:v>
                </c:pt>
                <c:pt idx="76">
                  <c:v>90.5</c:v>
                </c:pt>
                <c:pt idx="77">
                  <c:v>89.5</c:v>
                </c:pt>
                <c:pt idx="78">
                  <c:v>88.6</c:v>
                </c:pt>
                <c:pt idx="79">
                  <c:v>87.6</c:v>
                </c:pt>
                <c:pt idx="80">
                  <c:v>86.7</c:v>
                </c:pt>
                <c:pt idx="81">
                  <c:v>85.7</c:v>
                </c:pt>
                <c:pt idx="82">
                  <c:v>84.800000000000011</c:v>
                </c:pt>
                <c:pt idx="83">
                  <c:v>84.800000000000011</c:v>
                </c:pt>
                <c:pt idx="84">
                  <c:v>83.800000000000011</c:v>
                </c:pt>
                <c:pt idx="85">
                  <c:v>81.899999999999991</c:v>
                </c:pt>
                <c:pt idx="86">
                  <c:v>86.7</c:v>
                </c:pt>
                <c:pt idx="87">
                  <c:v>87.6</c:v>
                </c:pt>
                <c:pt idx="88">
                  <c:v>89.5</c:v>
                </c:pt>
                <c:pt idx="89">
                  <c:v>85.7</c:v>
                </c:pt>
                <c:pt idx="90">
                  <c:v>81.899999999999991</c:v>
                </c:pt>
                <c:pt idx="91">
                  <c:v>79</c:v>
                </c:pt>
                <c:pt idx="92">
                  <c:v>78.099999999999994</c:v>
                </c:pt>
                <c:pt idx="93">
                  <c:v>78.099999999999994</c:v>
                </c:pt>
                <c:pt idx="94">
                  <c:v>78.099999999999994</c:v>
                </c:pt>
                <c:pt idx="95">
                  <c:v>78.099999999999994</c:v>
                </c:pt>
                <c:pt idx="96">
                  <c:v>78.099999999999994</c:v>
                </c:pt>
                <c:pt idx="97">
                  <c:v>77.099999999999994</c:v>
                </c:pt>
                <c:pt idx="98">
                  <c:v>78.099999999999994</c:v>
                </c:pt>
                <c:pt idx="99">
                  <c:v>78.099999999999994</c:v>
                </c:pt>
                <c:pt idx="100">
                  <c:v>78.099999999999994</c:v>
                </c:pt>
                <c:pt idx="101">
                  <c:v>78.099999999999994</c:v>
                </c:pt>
                <c:pt idx="102">
                  <c:v>78.099999999999994</c:v>
                </c:pt>
                <c:pt idx="103">
                  <c:v>77.099999999999994</c:v>
                </c:pt>
                <c:pt idx="104">
                  <c:v>77.099999999999994</c:v>
                </c:pt>
                <c:pt idx="105">
                  <c:v>77.099999999999994</c:v>
                </c:pt>
                <c:pt idx="106">
                  <c:v>76.2</c:v>
                </c:pt>
                <c:pt idx="107">
                  <c:v>74.3</c:v>
                </c:pt>
                <c:pt idx="108">
                  <c:v>73.3</c:v>
                </c:pt>
                <c:pt idx="109">
                  <c:v>71.399999999999991</c:v>
                </c:pt>
                <c:pt idx="110">
                  <c:v>70.5</c:v>
                </c:pt>
                <c:pt idx="111">
                  <c:v>69.5</c:v>
                </c:pt>
                <c:pt idx="112">
                  <c:v>68.600000000000009</c:v>
                </c:pt>
                <c:pt idx="113">
                  <c:v>67.599999999999994</c:v>
                </c:pt>
                <c:pt idx="114">
                  <c:v>65.7</c:v>
                </c:pt>
                <c:pt idx="115">
                  <c:v>64.800000000000011</c:v>
                </c:pt>
                <c:pt idx="116">
                  <c:v>64.800000000000011</c:v>
                </c:pt>
                <c:pt idx="117">
                  <c:v>63.8</c:v>
                </c:pt>
                <c:pt idx="118">
                  <c:v>63.8</c:v>
                </c:pt>
                <c:pt idx="119">
                  <c:v>61.900000000000006</c:v>
                </c:pt>
                <c:pt idx="120">
                  <c:v>61</c:v>
                </c:pt>
                <c:pt idx="121">
                  <c:v>60</c:v>
                </c:pt>
                <c:pt idx="122">
                  <c:v>59</c:v>
                </c:pt>
                <c:pt idx="123">
                  <c:v>57.1</c:v>
                </c:pt>
                <c:pt idx="124">
                  <c:v>55.199999999999996</c:v>
                </c:pt>
                <c:pt idx="125">
                  <c:v>53.3</c:v>
                </c:pt>
                <c:pt idx="126">
                  <c:v>52.400000000000006</c:v>
                </c:pt>
                <c:pt idx="127">
                  <c:v>50.5</c:v>
                </c:pt>
                <c:pt idx="128">
                  <c:v>49.5</c:v>
                </c:pt>
                <c:pt idx="129">
                  <c:v>48.6</c:v>
                </c:pt>
                <c:pt idx="130">
                  <c:v>48.6</c:v>
                </c:pt>
                <c:pt idx="131">
                  <c:v>47.599999999999994</c:v>
                </c:pt>
                <c:pt idx="132">
                  <c:v>46.7</c:v>
                </c:pt>
                <c:pt idx="133">
                  <c:v>46.7</c:v>
                </c:pt>
                <c:pt idx="134">
                  <c:v>45.7</c:v>
                </c:pt>
                <c:pt idx="135">
                  <c:v>45.7</c:v>
                </c:pt>
                <c:pt idx="136">
                  <c:v>45.7</c:v>
                </c:pt>
                <c:pt idx="137">
                  <c:v>44.800000000000004</c:v>
                </c:pt>
                <c:pt idx="138">
                  <c:v>44.800000000000004</c:v>
                </c:pt>
                <c:pt idx="139">
                  <c:v>44.800000000000004</c:v>
                </c:pt>
                <c:pt idx="140">
                  <c:v>43.8</c:v>
                </c:pt>
                <c:pt idx="141">
                  <c:v>43.8</c:v>
                </c:pt>
                <c:pt idx="142">
                  <c:v>43.8</c:v>
                </c:pt>
                <c:pt idx="143">
                  <c:v>43.8</c:v>
                </c:pt>
                <c:pt idx="144">
                  <c:v>43.8</c:v>
                </c:pt>
                <c:pt idx="145">
                  <c:v>43.8</c:v>
                </c:pt>
                <c:pt idx="146">
                  <c:v>42.9</c:v>
                </c:pt>
                <c:pt idx="147">
                  <c:v>42.9</c:v>
                </c:pt>
                <c:pt idx="148">
                  <c:v>42.9</c:v>
                </c:pt>
                <c:pt idx="149">
                  <c:v>42.9</c:v>
                </c:pt>
                <c:pt idx="150">
                  <c:v>42.9</c:v>
                </c:pt>
                <c:pt idx="151">
                  <c:v>42.9</c:v>
                </c:pt>
                <c:pt idx="152">
                  <c:v>42.9</c:v>
                </c:pt>
                <c:pt idx="153">
                  <c:v>43.8</c:v>
                </c:pt>
                <c:pt idx="154">
                  <c:v>43.8</c:v>
                </c:pt>
                <c:pt idx="155">
                  <c:v>42.9</c:v>
                </c:pt>
                <c:pt idx="156">
                  <c:v>42.9</c:v>
                </c:pt>
                <c:pt idx="157">
                  <c:v>42.9</c:v>
                </c:pt>
                <c:pt idx="158">
                  <c:v>42.9</c:v>
                </c:pt>
                <c:pt idx="159">
                  <c:v>41.900000000000006</c:v>
                </c:pt>
                <c:pt idx="160">
                  <c:v>41.900000000000006</c:v>
                </c:pt>
                <c:pt idx="161">
                  <c:v>41</c:v>
                </c:pt>
                <c:pt idx="162">
                  <c:v>41</c:v>
                </c:pt>
                <c:pt idx="163">
                  <c:v>41</c:v>
                </c:pt>
                <c:pt idx="164">
                  <c:v>40</c:v>
                </c:pt>
                <c:pt idx="165">
                  <c:v>40</c:v>
                </c:pt>
                <c:pt idx="166">
                  <c:v>39</c:v>
                </c:pt>
                <c:pt idx="167">
                  <c:v>38.1</c:v>
                </c:pt>
                <c:pt idx="168">
                  <c:v>37.1</c:v>
                </c:pt>
                <c:pt idx="169">
                  <c:v>37.1</c:v>
                </c:pt>
                <c:pt idx="170">
                  <c:v>36.200000000000003</c:v>
                </c:pt>
                <c:pt idx="171">
                  <c:v>36.200000000000003</c:v>
                </c:pt>
                <c:pt idx="172">
                  <c:v>35.200000000000003</c:v>
                </c:pt>
                <c:pt idx="173">
                  <c:v>35.200000000000003</c:v>
                </c:pt>
                <c:pt idx="174">
                  <c:v>35.200000000000003</c:v>
                </c:pt>
                <c:pt idx="175">
                  <c:v>35.200000000000003</c:v>
                </c:pt>
                <c:pt idx="176">
                  <c:v>35.200000000000003</c:v>
                </c:pt>
                <c:pt idx="177">
                  <c:v>35.200000000000003</c:v>
                </c:pt>
                <c:pt idx="178">
                  <c:v>35.200000000000003</c:v>
                </c:pt>
                <c:pt idx="179">
                  <c:v>35.200000000000003</c:v>
                </c:pt>
                <c:pt idx="180">
                  <c:v>38.1</c:v>
                </c:pt>
                <c:pt idx="181">
                  <c:v>41</c:v>
                </c:pt>
                <c:pt idx="182">
                  <c:v>42.9</c:v>
                </c:pt>
                <c:pt idx="183">
                  <c:v>44.800000000000004</c:v>
                </c:pt>
                <c:pt idx="184">
                  <c:v>46.7</c:v>
                </c:pt>
                <c:pt idx="185">
                  <c:v>47.599999999999994</c:v>
                </c:pt>
                <c:pt idx="186">
                  <c:v>47.599999999999994</c:v>
                </c:pt>
                <c:pt idx="187">
                  <c:v>47.599999999999994</c:v>
                </c:pt>
                <c:pt idx="188">
                  <c:v>47.599999999999994</c:v>
                </c:pt>
                <c:pt idx="189">
                  <c:v>46.7</c:v>
                </c:pt>
                <c:pt idx="190">
                  <c:v>45.7</c:v>
                </c:pt>
                <c:pt idx="191">
                  <c:v>44.800000000000004</c:v>
                </c:pt>
                <c:pt idx="192">
                  <c:v>43.8</c:v>
                </c:pt>
                <c:pt idx="193">
                  <c:v>42.9</c:v>
                </c:pt>
                <c:pt idx="194">
                  <c:v>41</c:v>
                </c:pt>
                <c:pt idx="195">
                  <c:v>40</c:v>
                </c:pt>
                <c:pt idx="196">
                  <c:v>39</c:v>
                </c:pt>
                <c:pt idx="197">
                  <c:v>38.1</c:v>
                </c:pt>
                <c:pt idx="198">
                  <c:v>37.1</c:v>
                </c:pt>
                <c:pt idx="199">
                  <c:v>36.200000000000003</c:v>
                </c:pt>
                <c:pt idx="200">
                  <c:v>34.300000000000004</c:v>
                </c:pt>
                <c:pt idx="201">
                  <c:v>32.400000000000006</c:v>
                </c:pt>
                <c:pt idx="202">
                  <c:v>31.400000000000002</c:v>
                </c:pt>
                <c:pt idx="203">
                  <c:v>30.5</c:v>
                </c:pt>
                <c:pt idx="204">
                  <c:v>29.5</c:v>
                </c:pt>
                <c:pt idx="205">
                  <c:v>28.599999999999998</c:v>
                </c:pt>
                <c:pt idx="206">
                  <c:v>27.599999999999998</c:v>
                </c:pt>
                <c:pt idx="207">
                  <c:v>26.7</c:v>
                </c:pt>
                <c:pt idx="208">
                  <c:v>25.7</c:v>
                </c:pt>
                <c:pt idx="209">
                  <c:v>25.7</c:v>
                </c:pt>
                <c:pt idx="210">
                  <c:v>25.7</c:v>
                </c:pt>
                <c:pt idx="211">
                  <c:v>25.7</c:v>
                </c:pt>
                <c:pt idx="212">
                  <c:v>28.599999999999998</c:v>
                </c:pt>
                <c:pt idx="213">
                  <c:v>32.400000000000006</c:v>
                </c:pt>
                <c:pt idx="214">
                  <c:v>35.200000000000003</c:v>
                </c:pt>
                <c:pt idx="215">
                  <c:v>37.1</c:v>
                </c:pt>
                <c:pt idx="216">
                  <c:v>39</c:v>
                </c:pt>
                <c:pt idx="217">
                  <c:v>40</c:v>
                </c:pt>
                <c:pt idx="218">
                  <c:v>40</c:v>
                </c:pt>
                <c:pt idx="219">
                  <c:v>41</c:v>
                </c:pt>
                <c:pt idx="220">
                  <c:v>40</c:v>
                </c:pt>
                <c:pt idx="221">
                  <c:v>39</c:v>
                </c:pt>
                <c:pt idx="222">
                  <c:v>38.1</c:v>
                </c:pt>
                <c:pt idx="223">
                  <c:v>38.1</c:v>
                </c:pt>
                <c:pt idx="224">
                  <c:v>37.1</c:v>
                </c:pt>
                <c:pt idx="225">
                  <c:v>36.200000000000003</c:v>
                </c:pt>
                <c:pt idx="226">
                  <c:v>35.200000000000003</c:v>
                </c:pt>
                <c:pt idx="227">
                  <c:v>35.200000000000003</c:v>
                </c:pt>
                <c:pt idx="228">
                  <c:v>34.300000000000004</c:v>
                </c:pt>
                <c:pt idx="229">
                  <c:v>33.299999999999997</c:v>
                </c:pt>
                <c:pt idx="230">
                  <c:v>33.299999999999997</c:v>
                </c:pt>
                <c:pt idx="231">
                  <c:v>32.400000000000006</c:v>
                </c:pt>
                <c:pt idx="232">
                  <c:v>31.400000000000002</c:v>
                </c:pt>
                <c:pt idx="233">
                  <c:v>31.400000000000002</c:v>
                </c:pt>
                <c:pt idx="234">
                  <c:v>30.5</c:v>
                </c:pt>
                <c:pt idx="235">
                  <c:v>29.5</c:v>
                </c:pt>
                <c:pt idx="236">
                  <c:v>29.5</c:v>
                </c:pt>
                <c:pt idx="237">
                  <c:v>28.599999999999998</c:v>
                </c:pt>
                <c:pt idx="238">
                  <c:v>27.599999999999998</c:v>
                </c:pt>
                <c:pt idx="239">
                  <c:v>25.7</c:v>
                </c:pt>
                <c:pt idx="240">
                  <c:v>24.8</c:v>
                </c:pt>
                <c:pt idx="241">
                  <c:v>22.9</c:v>
                </c:pt>
                <c:pt idx="242">
                  <c:v>21.9</c:v>
                </c:pt>
                <c:pt idx="243">
                  <c:v>21</c:v>
                </c:pt>
                <c:pt idx="244">
                  <c:v>22.9</c:v>
                </c:pt>
                <c:pt idx="245">
                  <c:v>23.799999999999997</c:v>
                </c:pt>
                <c:pt idx="246">
                  <c:v>25.7</c:v>
                </c:pt>
                <c:pt idx="247">
                  <c:v>25.7</c:v>
                </c:pt>
                <c:pt idx="248">
                  <c:v>26.7</c:v>
                </c:pt>
                <c:pt idx="249">
                  <c:v>27.599999999999998</c:v>
                </c:pt>
                <c:pt idx="250">
                  <c:v>27.599999999999998</c:v>
                </c:pt>
                <c:pt idx="251">
                  <c:v>27.599999999999998</c:v>
                </c:pt>
                <c:pt idx="252">
                  <c:v>27.599999999999998</c:v>
                </c:pt>
                <c:pt idx="253">
                  <c:v>27.599999999999998</c:v>
                </c:pt>
                <c:pt idx="254">
                  <c:v>27.599999999999998</c:v>
                </c:pt>
                <c:pt idx="255">
                  <c:v>27.599999999999998</c:v>
                </c:pt>
                <c:pt idx="256">
                  <c:v>26.7</c:v>
                </c:pt>
                <c:pt idx="257">
                  <c:v>25.7</c:v>
                </c:pt>
                <c:pt idx="258">
                  <c:v>24.8</c:v>
                </c:pt>
                <c:pt idx="259">
                  <c:v>23.799999999999997</c:v>
                </c:pt>
                <c:pt idx="260">
                  <c:v>22.9</c:v>
                </c:pt>
                <c:pt idx="261">
                  <c:v>21.9</c:v>
                </c:pt>
                <c:pt idx="262">
                  <c:v>21</c:v>
                </c:pt>
                <c:pt idx="263">
                  <c:v>20</c:v>
                </c:pt>
                <c:pt idx="264">
                  <c:v>19</c:v>
                </c:pt>
                <c:pt idx="265">
                  <c:v>18.100000000000001</c:v>
                </c:pt>
                <c:pt idx="266">
                  <c:v>17.100000000000001</c:v>
                </c:pt>
                <c:pt idx="267">
                  <c:v>18.100000000000001</c:v>
                </c:pt>
                <c:pt idx="268">
                  <c:v>19</c:v>
                </c:pt>
                <c:pt idx="269">
                  <c:v>20</c:v>
                </c:pt>
                <c:pt idx="270">
                  <c:v>21</c:v>
                </c:pt>
                <c:pt idx="271">
                  <c:v>21</c:v>
                </c:pt>
                <c:pt idx="272">
                  <c:v>21</c:v>
                </c:pt>
                <c:pt idx="273">
                  <c:v>20</c:v>
                </c:pt>
                <c:pt idx="274">
                  <c:v>20</c:v>
                </c:pt>
                <c:pt idx="275">
                  <c:v>19</c:v>
                </c:pt>
                <c:pt idx="276">
                  <c:v>18.100000000000001</c:v>
                </c:pt>
                <c:pt idx="277">
                  <c:v>18.100000000000001</c:v>
                </c:pt>
                <c:pt idx="278">
                  <c:v>17.100000000000001</c:v>
                </c:pt>
                <c:pt idx="279">
                  <c:v>16.200000000000003</c:v>
                </c:pt>
                <c:pt idx="280">
                  <c:v>15.2</c:v>
                </c:pt>
              </c:numCache>
            </c:numRef>
          </c:val>
        </c:ser>
        <c:ser>
          <c:idx val="2"/>
          <c:order val="2"/>
          <c:tx>
            <c:strRef>
              <c:f>'Lopez Lab'!$G$1</c:f>
              <c:strCache>
                <c:ptCount val="1"/>
                <c:pt idx="0">
                  <c:v>% EFF</c:v>
                </c:pt>
              </c:strCache>
            </c:strRef>
          </c:tx>
          <c:spPr>
            <a:ln w="19050">
              <a:solidFill>
                <a:schemeClr val="tx1">
                  <a:lumMod val="95000"/>
                  <a:lumOff val="5000"/>
                </a:schemeClr>
              </a:solidFill>
            </a:ln>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Lab'!$G$2:$G$282</c:f>
              <c:numCache>
                <c:formatCode>0.00</c:formatCode>
                <c:ptCount val="281"/>
                <c:pt idx="5">
                  <c:v>70</c:v>
                </c:pt>
                <c:pt idx="6">
                  <c:v>75.400000000000006</c:v>
                </c:pt>
                <c:pt idx="7">
                  <c:v>78.599999999999994</c:v>
                </c:pt>
                <c:pt idx="8">
                  <c:v>80.099999999999994</c:v>
                </c:pt>
                <c:pt idx="9">
                  <c:v>81.3</c:v>
                </c:pt>
                <c:pt idx="10">
                  <c:v>82.2</c:v>
                </c:pt>
                <c:pt idx="11">
                  <c:v>82.8</c:v>
                </c:pt>
                <c:pt idx="12">
                  <c:v>83.2</c:v>
                </c:pt>
                <c:pt idx="13">
                  <c:v>83.6</c:v>
                </c:pt>
                <c:pt idx="14">
                  <c:v>84.2</c:v>
                </c:pt>
                <c:pt idx="15">
                  <c:v>84.3</c:v>
                </c:pt>
                <c:pt idx="16">
                  <c:v>84.3</c:v>
                </c:pt>
                <c:pt idx="17">
                  <c:v>84.5</c:v>
                </c:pt>
                <c:pt idx="18">
                  <c:v>84.9</c:v>
                </c:pt>
                <c:pt idx="19">
                  <c:v>85.1</c:v>
                </c:pt>
                <c:pt idx="20">
                  <c:v>85.2</c:v>
                </c:pt>
                <c:pt idx="21">
                  <c:v>85.3</c:v>
                </c:pt>
                <c:pt idx="22">
                  <c:v>85.1</c:v>
                </c:pt>
                <c:pt idx="23">
                  <c:v>85</c:v>
                </c:pt>
                <c:pt idx="24">
                  <c:v>85</c:v>
                </c:pt>
                <c:pt idx="25">
                  <c:v>85</c:v>
                </c:pt>
                <c:pt idx="26">
                  <c:v>84.9</c:v>
                </c:pt>
                <c:pt idx="27">
                  <c:v>85</c:v>
                </c:pt>
                <c:pt idx="28">
                  <c:v>84.9</c:v>
                </c:pt>
                <c:pt idx="29">
                  <c:v>85</c:v>
                </c:pt>
                <c:pt idx="30">
                  <c:v>84.8</c:v>
                </c:pt>
                <c:pt idx="31">
                  <c:v>84.8</c:v>
                </c:pt>
                <c:pt idx="32">
                  <c:v>84.6</c:v>
                </c:pt>
                <c:pt idx="33">
                  <c:v>84.7</c:v>
                </c:pt>
                <c:pt idx="34">
                  <c:v>84.8</c:v>
                </c:pt>
                <c:pt idx="35">
                  <c:v>84.9</c:v>
                </c:pt>
                <c:pt idx="36">
                  <c:v>85</c:v>
                </c:pt>
                <c:pt idx="37">
                  <c:v>85</c:v>
                </c:pt>
                <c:pt idx="38">
                  <c:v>84.9</c:v>
                </c:pt>
                <c:pt idx="39">
                  <c:v>84.9</c:v>
                </c:pt>
                <c:pt idx="40">
                  <c:v>84.9</c:v>
                </c:pt>
                <c:pt idx="41">
                  <c:v>85.1</c:v>
                </c:pt>
                <c:pt idx="42">
                  <c:v>85.3</c:v>
                </c:pt>
                <c:pt idx="43">
                  <c:v>85.1</c:v>
                </c:pt>
                <c:pt idx="44">
                  <c:v>85</c:v>
                </c:pt>
                <c:pt idx="45">
                  <c:v>85</c:v>
                </c:pt>
                <c:pt idx="46">
                  <c:v>84.8</c:v>
                </c:pt>
                <c:pt idx="47">
                  <c:v>84.9</c:v>
                </c:pt>
                <c:pt idx="48">
                  <c:v>84.8</c:v>
                </c:pt>
                <c:pt idx="49">
                  <c:v>84.8</c:v>
                </c:pt>
                <c:pt idx="50">
                  <c:v>84.9</c:v>
                </c:pt>
                <c:pt idx="51">
                  <c:v>84.8</c:v>
                </c:pt>
                <c:pt idx="52">
                  <c:v>84.7</c:v>
                </c:pt>
                <c:pt idx="53">
                  <c:v>84.6</c:v>
                </c:pt>
                <c:pt idx="54">
                  <c:v>84.5</c:v>
                </c:pt>
                <c:pt idx="55">
                  <c:v>84.4</c:v>
                </c:pt>
                <c:pt idx="56">
                  <c:v>84.1</c:v>
                </c:pt>
                <c:pt idx="57">
                  <c:v>84.1</c:v>
                </c:pt>
                <c:pt idx="58">
                  <c:v>84</c:v>
                </c:pt>
                <c:pt idx="59">
                  <c:v>83.9</c:v>
                </c:pt>
                <c:pt idx="60">
                  <c:v>83.6</c:v>
                </c:pt>
                <c:pt idx="61">
                  <c:v>83.5</c:v>
                </c:pt>
                <c:pt idx="62">
                  <c:v>83.9</c:v>
                </c:pt>
                <c:pt idx="63">
                  <c:v>83.9</c:v>
                </c:pt>
                <c:pt idx="64">
                  <c:v>83.8</c:v>
                </c:pt>
                <c:pt idx="65">
                  <c:v>83.9</c:v>
                </c:pt>
                <c:pt idx="66">
                  <c:v>83.9</c:v>
                </c:pt>
                <c:pt idx="67">
                  <c:v>83.8</c:v>
                </c:pt>
                <c:pt idx="68">
                  <c:v>83.5</c:v>
                </c:pt>
                <c:pt idx="69">
                  <c:v>83.3</c:v>
                </c:pt>
                <c:pt idx="70">
                  <c:v>83.1</c:v>
                </c:pt>
                <c:pt idx="71">
                  <c:v>83</c:v>
                </c:pt>
                <c:pt idx="72">
                  <c:v>82.9</c:v>
                </c:pt>
                <c:pt idx="73">
                  <c:v>82.8</c:v>
                </c:pt>
                <c:pt idx="74">
                  <c:v>82.6</c:v>
                </c:pt>
                <c:pt idx="75">
                  <c:v>82.6</c:v>
                </c:pt>
                <c:pt idx="76">
                  <c:v>82.5</c:v>
                </c:pt>
                <c:pt idx="77">
                  <c:v>82.5</c:v>
                </c:pt>
                <c:pt idx="78">
                  <c:v>82.3</c:v>
                </c:pt>
                <c:pt idx="79">
                  <c:v>82.2</c:v>
                </c:pt>
                <c:pt idx="80">
                  <c:v>82.2</c:v>
                </c:pt>
                <c:pt idx="81">
                  <c:v>82</c:v>
                </c:pt>
                <c:pt idx="82">
                  <c:v>81.8</c:v>
                </c:pt>
                <c:pt idx="83">
                  <c:v>83</c:v>
                </c:pt>
                <c:pt idx="84">
                  <c:v>82</c:v>
                </c:pt>
                <c:pt idx="85">
                  <c:v>83.1</c:v>
                </c:pt>
                <c:pt idx="86">
                  <c:v>82.2</c:v>
                </c:pt>
                <c:pt idx="87">
                  <c:v>82.1</c:v>
                </c:pt>
                <c:pt idx="88">
                  <c:v>82.2</c:v>
                </c:pt>
                <c:pt idx="89">
                  <c:v>81.8</c:v>
                </c:pt>
                <c:pt idx="90">
                  <c:v>81.3</c:v>
                </c:pt>
                <c:pt idx="91">
                  <c:v>81</c:v>
                </c:pt>
                <c:pt idx="92">
                  <c:v>80.8</c:v>
                </c:pt>
                <c:pt idx="93">
                  <c:v>80.900000000000006</c:v>
                </c:pt>
                <c:pt idx="94">
                  <c:v>80.7</c:v>
                </c:pt>
                <c:pt idx="95">
                  <c:v>80.900000000000006</c:v>
                </c:pt>
                <c:pt idx="96">
                  <c:v>81.3</c:v>
                </c:pt>
                <c:pt idx="97">
                  <c:v>81.2</c:v>
                </c:pt>
                <c:pt idx="98">
                  <c:v>81.2</c:v>
                </c:pt>
                <c:pt idx="99">
                  <c:v>81.2</c:v>
                </c:pt>
                <c:pt idx="100">
                  <c:v>81.3</c:v>
                </c:pt>
                <c:pt idx="101">
                  <c:v>81.099999999999994</c:v>
                </c:pt>
                <c:pt idx="102">
                  <c:v>81.2</c:v>
                </c:pt>
                <c:pt idx="103">
                  <c:v>81</c:v>
                </c:pt>
                <c:pt idx="104">
                  <c:v>80.8</c:v>
                </c:pt>
                <c:pt idx="105">
                  <c:v>80.900000000000006</c:v>
                </c:pt>
                <c:pt idx="106">
                  <c:v>80.599999999999994</c:v>
                </c:pt>
                <c:pt idx="107">
                  <c:v>80.3</c:v>
                </c:pt>
                <c:pt idx="108">
                  <c:v>80.099999999999994</c:v>
                </c:pt>
                <c:pt idx="109">
                  <c:v>79.8</c:v>
                </c:pt>
                <c:pt idx="110">
                  <c:v>79.599999999999994</c:v>
                </c:pt>
                <c:pt idx="111">
                  <c:v>79.5</c:v>
                </c:pt>
                <c:pt idx="112">
                  <c:v>79.3</c:v>
                </c:pt>
                <c:pt idx="113">
                  <c:v>79.2</c:v>
                </c:pt>
                <c:pt idx="114">
                  <c:v>78.8</c:v>
                </c:pt>
                <c:pt idx="115">
                  <c:v>78.400000000000006</c:v>
                </c:pt>
                <c:pt idx="116">
                  <c:v>78.400000000000006</c:v>
                </c:pt>
                <c:pt idx="117">
                  <c:v>78.5</c:v>
                </c:pt>
                <c:pt idx="118">
                  <c:v>78.400000000000006</c:v>
                </c:pt>
                <c:pt idx="119">
                  <c:v>78.099999999999994</c:v>
                </c:pt>
                <c:pt idx="120">
                  <c:v>77.900000000000006</c:v>
                </c:pt>
                <c:pt idx="121">
                  <c:v>77.599999999999994</c:v>
                </c:pt>
                <c:pt idx="122">
                  <c:v>77.3</c:v>
                </c:pt>
                <c:pt idx="123">
                  <c:v>76.8</c:v>
                </c:pt>
                <c:pt idx="124">
                  <c:v>76.3</c:v>
                </c:pt>
                <c:pt idx="125">
                  <c:v>75.599999999999994</c:v>
                </c:pt>
                <c:pt idx="126">
                  <c:v>75.2</c:v>
                </c:pt>
                <c:pt idx="127">
                  <c:v>74.5</c:v>
                </c:pt>
                <c:pt idx="128">
                  <c:v>74.2</c:v>
                </c:pt>
                <c:pt idx="129">
                  <c:v>73.7</c:v>
                </c:pt>
                <c:pt idx="130">
                  <c:v>73.8</c:v>
                </c:pt>
                <c:pt idx="131">
                  <c:v>73.5</c:v>
                </c:pt>
                <c:pt idx="132">
                  <c:v>73.3</c:v>
                </c:pt>
                <c:pt idx="133">
                  <c:v>73.3</c:v>
                </c:pt>
                <c:pt idx="134">
                  <c:v>72.8</c:v>
                </c:pt>
                <c:pt idx="135">
                  <c:v>72.7</c:v>
                </c:pt>
                <c:pt idx="136">
                  <c:v>72.5</c:v>
                </c:pt>
                <c:pt idx="137">
                  <c:v>72.099999999999994</c:v>
                </c:pt>
                <c:pt idx="138">
                  <c:v>72</c:v>
                </c:pt>
                <c:pt idx="139">
                  <c:v>71.8</c:v>
                </c:pt>
                <c:pt idx="140">
                  <c:v>71.5</c:v>
                </c:pt>
                <c:pt idx="141">
                  <c:v>71.400000000000006</c:v>
                </c:pt>
                <c:pt idx="142">
                  <c:v>71.400000000000006</c:v>
                </c:pt>
                <c:pt idx="143">
                  <c:v>71.2</c:v>
                </c:pt>
                <c:pt idx="144">
                  <c:v>71.3</c:v>
                </c:pt>
                <c:pt idx="145">
                  <c:v>71.3</c:v>
                </c:pt>
                <c:pt idx="146">
                  <c:v>71</c:v>
                </c:pt>
                <c:pt idx="147">
                  <c:v>71</c:v>
                </c:pt>
                <c:pt idx="148">
                  <c:v>71</c:v>
                </c:pt>
                <c:pt idx="149">
                  <c:v>70.8</c:v>
                </c:pt>
                <c:pt idx="150">
                  <c:v>70.599999999999994</c:v>
                </c:pt>
                <c:pt idx="151">
                  <c:v>70.599999999999994</c:v>
                </c:pt>
                <c:pt idx="152">
                  <c:v>70.400000000000006</c:v>
                </c:pt>
                <c:pt idx="153">
                  <c:v>71</c:v>
                </c:pt>
                <c:pt idx="154">
                  <c:v>70.900000000000006</c:v>
                </c:pt>
                <c:pt idx="155">
                  <c:v>70.5</c:v>
                </c:pt>
                <c:pt idx="156">
                  <c:v>70.5</c:v>
                </c:pt>
                <c:pt idx="157">
                  <c:v>70.400000000000006</c:v>
                </c:pt>
                <c:pt idx="158">
                  <c:v>70.3</c:v>
                </c:pt>
                <c:pt idx="159">
                  <c:v>69.8</c:v>
                </c:pt>
                <c:pt idx="160">
                  <c:v>69.7</c:v>
                </c:pt>
                <c:pt idx="161">
                  <c:v>69.2</c:v>
                </c:pt>
                <c:pt idx="162">
                  <c:v>69.2</c:v>
                </c:pt>
                <c:pt idx="163">
                  <c:v>69.3</c:v>
                </c:pt>
                <c:pt idx="164">
                  <c:v>68.599999999999994</c:v>
                </c:pt>
                <c:pt idx="165">
                  <c:v>68.8</c:v>
                </c:pt>
                <c:pt idx="166">
                  <c:v>68.400000000000006</c:v>
                </c:pt>
                <c:pt idx="167">
                  <c:v>67.8</c:v>
                </c:pt>
                <c:pt idx="168">
                  <c:v>67.3</c:v>
                </c:pt>
                <c:pt idx="169">
                  <c:v>67.2</c:v>
                </c:pt>
                <c:pt idx="170">
                  <c:v>66.400000000000006</c:v>
                </c:pt>
                <c:pt idx="171">
                  <c:v>66.2</c:v>
                </c:pt>
                <c:pt idx="172">
                  <c:v>65.5</c:v>
                </c:pt>
                <c:pt idx="173">
                  <c:v>65.599999999999994</c:v>
                </c:pt>
                <c:pt idx="174">
                  <c:v>65.5</c:v>
                </c:pt>
                <c:pt idx="175">
                  <c:v>65.3</c:v>
                </c:pt>
                <c:pt idx="176">
                  <c:v>63.3</c:v>
                </c:pt>
                <c:pt idx="177">
                  <c:v>65.099999999999994</c:v>
                </c:pt>
                <c:pt idx="178">
                  <c:v>65.099999999999994</c:v>
                </c:pt>
                <c:pt idx="179">
                  <c:v>65.3</c:v>
                </c:pt>
                <c:pt idx="180">
                  <c:v>67.2</c:v>
                </c:pt>
                <c:pt idx="181">
                  <c:v>68.8</c:v>
                </c:pt>
                <c:pt idx="182">
                  <c:v>69.8</c:v>
                </c:pt>
                <c:pt idx="183">
                  <c:v>70.7</c:v>
                </c:pt>
                <c:pt idx="184">
                  <c:v>71.5</c:v>
                </c:pt>
                <c:pt idx="185">
                  <c:v>71.900000000000006</c:v>
                </c:pt>
                <c:pt idx="186">
                  <c:v>71.7</c:v>
                </c:pt>
                <c:pt idx="187">
                  <c:v>71.5</c:v>
                </c:pt>
                <c:pt idx="188">
                  <c:v>71.3</c:v>
                </c:pt>
                <c:pt idx="189">
                  <c:v>70.900000000000006</c:v>
                </c:pt>
                <c:pt idx="190">
                  <c:v>70.099999999999994</c:v>
                </c:pt>
                <c:pt idx="191">
                  <c:v>69.7</c:v>
                </c:pt>
                <c:pt idx="192">
                  <c:v>68.900000000000006</c:v>
                </c:pt>
                <c:pt idx="193">
                  <c:v>68.3</c:v>
                </c:pt>
                <c:pt idx="194">
                  <c:v>67.2</c:v>
                </c:pt>
                <c:pt idx="195">
                  <c:v>66.599999999999994</c:v>
                </c:pt>
                <c:pt idx="196">
                  <c:v>66.099999999999994</c:v>
                </c:pt>
                <c:pt idx="197">
                  <c:v>65.8</c:v>
                </c:pt>
                <c:pt idx="198">
                  <c:v>65.5</c:v>
                </c:pt>
                <c:pt idx="199">
                  <c:v>65.099999999999994</c:v>
                </c:pt>
                <c:pt idx="200">
                  <c:v>63.6</c:v>
                </c:pt>
                <c:pt idx="201">
                  <c:v>62.2</c:v>
                </c:pt>
                <c:pt idx="202">
                  <c:v>61.5</c:v>
                </c:pt>
                <c:pt idx="203">
                  <c:v>60.8</c:v>
                </c:pt>
                <c:pt idx="204">
                  <c:v>59.7</c:v>
                </c:pt>
                <c:pt idx="205">
                  <c:v>59</c:v>
                </c:pt>
                <c:pt idx="206">
                  <c:v>58.2</c:v>
                </c:pt>
                <c:pt idx="207">
                  <c:v>57.1</c:v>
                </c:pt>
                <c:pt idx="208">
                  <c:v>55.9</c:v>
                </c:pt>
                <c:pt idx="209">
                  <c:v>56.6</c:v>
                </c:pt>
                <c:pt idx="210">
                  <c:v>56.2</c:v>
                </c:pt>
                <c:pt idx="211">
                  <c:v>56.2</c:v>
                </c:pt>
                <c:pt idx="212">
                  <c:v>59.5</c:v>
                </c:pt>
                <c:pt idx="213">
                  <c:v>62.7</c:v>
                </c:pt>
                <c:pt idx="214">
                  <c:v>64.5</c:v>
                </c:pt>
                <c:pt idx="215">
                  <c:v>65.8</c:v>
                </c:pt>
                <c:pt idx="216">
                  <c:v>66.900000000000006</c:v>
                </c:pt>
                <c:pt idx="217">
                  <c:v>67.400000000000006</c:v>
                </c:pt>
                <c:pt idx="218">
                  <c:v>67.3</c:v>
                </c:pt>
                <c:pt idx="219">
                  <c:v>67.8</c:v>
                </c:pt>
                <c:pt idx="220">
                  <c:v>67.099999999999994</c:v>
                </c:pt>
                <c:pt idx="221">
                  <c:v>66.7</c:v>
                </c:pt>
                <c:pt idx="222">
                  <c:v>66.2</c:v>
                </c:pt>
                <c:pt idx="223">
                  <c:v>66.3</c:v>
                </c:pt>
                <c:pt idx="224">
                  <c:v>65.599999999999994</c:v>
                </c:pt>
                <c:pt idx="225">
                  <c:v>65</c:v>
                </c:pt>
                <c:pt idx="226">
                  <c:v>64.400000000000006</c:v>
                </c:pt>
                <c:pt idx="227">
                  <c:v>64.3</c:v>
                </c:pt>
                <c:pt idx="228">
                  <c:v>63.7</c:v>
                </c:pt>
                <c:pt idx="229">
                  <c:v>62.9</c:v>
                </c:pt>
                <c:pt idx="230">
                  <c:v>62.8</c:v>
                </c:pt>
                <c:pt idx="231">
                  <c:v>62</c:v>
                </c:pt>
                <c:pt idx="232">
                  <c:v>61.1</c:v>
                </c:pt>
                <c:pt idx="233">
                  <c:v>61</c:v>
                </c:pt>
                <c:pt idx="234">
                  <c:v>59.7</c:v>
                </c:pt>
                <c:pt idx="235">
                  <c:v>58.7</c:v>
                </c:pt>
                <c:pt idx="236">
                  <c:v>58.6</c:v>
                </c:pt>
                <c:pt idx="237">
                  <c:v>57.9</c:v>
                </c:pt>
                <c:pt idx="238">
                  <c:v>56.6</c:v>
                </c:pt>
                <c:pt idx="239">
                  <c:v>53.7</c:v>
                </c:pt>
                <c:pt idx="240">
                  <c:v>52.6</c:v>
                </c:pt>
                <c:pt idx="241">
                  <c:v>49.5</c:v>
                </c:pt>
                <c:pt idx="242">
                  <c:v>47.9</c:v>
                </c:pt>
                <c:pt idx="243">
                  <c:v>46.8</c:v>
                </c:pt>
                <c:pt idx="244">
                  <c:v>50.9</c:v>
                </c:pt>
                <c:pt idx="245">
                  <c:v>53</c:v>
                </c:pt>
                <c:pt idx="246">
                  <c:v>55.8</c:v>
                </c:pt>
                <c:pt idx="247">
                  <c:v>56</c:v>
                </c:pt>
                <c:pt idx="248">
                  <c:v>57.6</c:v>
                </c:pt>
                <c:pt idx="249">
                  <c:v>58.8</c:v>
                </c:pt>
                <c:pt idx="250">
                  <c:v>58.9</c:v>
                </c:pt>
                <c:pt idx="251">
                  <c:v>58.9</c:v>
                </c:pt>
                <c:pt idx="252">
                  <c:v>58.7</c:v>
                </c:pt>
                <c:pt idx="253">
                  <c:v>58.8</c:v>
                </c:pt>
                <c:pt idx="254">
                  <c:v>58.7</c:v>
                </c:pt>
                <c:pt idx="255">
                  <c:v>58.5</c:v>
                </c:pt>
                <c:pt idx="256">
                  <c:v>57.1</c:v>
                </c:pt>
                <c:pt idx="257">
                  <c:v>55.9</c:v>
                </c:pt>
                <c:pt idx="258">
                  <c:v>54.3</c:v>
                </c:pt>
                <c:pt idx="259">
                  <c:v>52.4</c:v>
                </c:pt>
                <c:pt idx="260">
                  <c:v>50.5</c:v>
                </c:pt>
                <c:pt idx="261">
                  <c:v>48.6</c:v>
                </c:pt>
                <c:pt idx="262">
                  <c:v>46.6</c:v>
                </c:pt>
                <c:pt idx="263">
                  <c:v>45</c:v>
                </c:pt>
                <c:pt idx="264">
                  <c:v>42.3</c:v>
                </c:pt>
                <c:pt idx="265">
                  <c:v>40.1</c:v>
                </c:pt>
                <c:pt idx="266">
                  <c:v>37.9</c:v>
                </c:pt>
                <c:pt idx="267">
                  <c:v>41.1</c:v>
                </c:pt>
                <c:pt idx="268">
                  <c:v>44.5</c:v>
                </c:pt>
                <c:pt idx="269">
                  <c:v>47.2</c:v>
                </c:pt>
                <c:pt idx="270">
                  <c:v>49.4</c:v>
                </c:pt>
                <c:pt idx="271">
                  <c:v>49.6</c:v>
                </c:pt>
                <c:pt idx="272">
                  <c:v>49.1</c:v>
                </c:pt>
                <c:pt idx="273">
                  <c:v>47.1</c:v>
                </c:pt>
                <c:pt idx="274">
                  <c:v>46.5</c:v>
                </c:pt>
                <c:pt idx="275">
                  <c:v>44.2</c:v>
                </c:pt>
                <c:pt idx="276">
                  <c:v>41.8</c:v>
                </c:pt>
                <c:pt idx="277">
                  <c:v>41.5</c:v>
                </c:pt>
                <c:pt idx="278">
                  <c:v>39.200000000000003</c:v>
                </c:pt>
                <c:pt idx="279">
                  <c:v>36.6</c:v>
                </c:pt>
                <c:pt idx="280">
                  <c:v>33.700000000000003</c:v>
                </c:pt>
              </c:numCache>
            </c:numRef>
          </c:val>
        </c:ser>
        <c:ser>
          <c:idx val="3"/>
          <c:order val="3"/>
          <c:tx>
            <c:strRef>
              <c:f>'Lopez Lab'!$I$1</c:f>
              <c:strCache>
                <c:ptCount val="1"/>
                <c:pt idx="0">
                  <c:v>facteur d'air x 10</c:v>
                </c:pt>
              </c:strCache>
            </c:strRef>
          </c:tx>
          <c:spPr>
            <a:ln w="19050">
              <a:solidFill>
                <a:srgbClr val="0070C0"/>
              </a:solidFill>
            </a:ln>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Lab'!$I$2:$I$282</c:f>
              <c:numCache>
                <c:formatCode>0.00</c:formatCode>
                <c:ptCount val="281"/>
                <c:pt idx="5">
                  <c:v>121.73</c:v>
                </c:pt>
                <c:pt idx="6">
                  <c:v>86.31</c:v>
                </c:pt>
                <c:pt idx="7">
                  <c:v>66.88</c:v>
                </c:pt>
                <c:pt idx="8">
                  <c:v>57.620000000000005</c:v>
                </c:pt>
                <c:pt idx="9">
                  <c:v>50.620000000000005</c:v>
                </c:pt>
                <c:pt idx="10">
                  <c:v>45.129999999999995</c:v>
                </c:pt>
                <c:pt idx="11">
                  <c:v>40.72</c:v>
                </c:pt>
                <c:pt idx="12">
                  <c:v>37.089999999999996</c:v>
                </c:pt>
                <c:pt idx="13">
                  <c:v>34.630000000000003</c:v>
                </c:pt>
                <c:pt idx="14">
                  <c:v>31.489999999999995</c:v>
                </c:pt>
                <c:pt idx="15">
                  <c:v>29.689999999999998</c:v>
                </c:pt>
                <c:pt idx="16">
                  <c:v>28.87</c:v>
                </c:pt>
                <c:pt idx="17">
                  <c:v>27.360000000000003</c:v>
                </c:pt>
                <c:pt idx="18">
                  <c:v>25.369999999999997</c:v>
                </c:pt>
                <c:pt idx="19">
                  <c:v>23.63</c:v>
                </c:pt>
                <c:pt idx="20">
                  <c:v>22.34</c:v>
                </c:pt>
                <c:pt idx="21">
                  <c:v>21.400000000000002</c:v>
                </c:pt>
                <c:pt idx="22">
                  <c:v>20.74</c:v>
                </c:pt>
                <c:pt idx="23">
                  <c:v>20.12</c:v>
                </c:pt>
                <c:pt idx="24">
                  <c:v>19.36</c:v>
                </c:pt>
                <c:pt idx="25">
                  <c:v>18.990000000000002</c:v>
                </c:pt>
                <c:pt idx="26">
                  <c:v>18.64</c:v>
                </c:pt>
                <c:pt idx="27">
                  <c:v>18.649999999999999</c:v>
                </c:pt>
                <c:pt idx="28">
                  <c:v>19.010000000000002</c:v>
                </c:pt>
                <c:pt idx="29">
                  <c:v>19.39</c:v>
                </c:pt>
                <c:pt idx="30">
                  <c:v>19.77</c:v>
                </c:pt>
                <c:pt idx="31">
                  <c:v>19.980000000000004</c:v>
                </c:pt>
                <c:pt idx="32">
                  <c:v>19.990000000000002</c:v>
                </c:pt>
                <c:pt idx="33">
                  <c:v>19.630000000000003</c:v>
                </c:pt>
                <c:pt idx="34">
                  <c:v>18.919999999999998</c:v>
                </c:pt>
                <c:pt idx="35">
                  <c:v>18.419999999999998</c:v>
                </c:pt>
                <c:pt idx="36">
                  <c:v>18.11</c:v>
                </c:pt>
                <c:pt idx="37">
                  <c:v>18.11</c:v>
                </c:pt>
                <c:pt idx="38">
                  <c:v>18.11</c:v>
                </c:pt>
                <c:pt idx="39">
                  <c:v>17.96</c:v>
                </c:pt>
                <c:pt idx="40">
                  <c:v>17.8</c:v>
                </c:pt>
                <c:pt idx="41">
                  <c:v>17.649999999999999</c:v>
                </c:pt>
                <c:pt idx="42">
                  <c:v>17.809999999999999</c:v>
                </c:pt>
                <c:pt idx="43">
                  <c:v>17.97</c:v>
                </c:pt>
                <c:pt idx="44">
                  <c:v>18.28</c:v>
                </c:pt>
                <c:pt idx="45">
                  <c:v>18.28</c:v>
                </c:pt>
                <c:pt idx="46">
                  <c:v>18.440000000000001</c:v>
                </c:pt>
                <c:pt idx="47">
                  <c:v>18.61</c:v>
                </c:pt>
                <c:pt idx="48">
                  <c:v>18.45</c:v>
                </c:pt>
                <c:pt idx="49">
                  <c:v>18.29</c:v>
                </c:pt>
                <c:pt idx="50">
                  <c:v>18.130000000000003</c:v>
                </c:pt>
                <c:pt idx="51">
                  <c:v>18.130000000000003</c:v>
                </c:pt>
                <c:pt idx="52">
                  <c:v>18.45</c:v>
                </c:pt>
                <c:pt idx="53">
                  <c:v>18.78</c:v>
                </c:pt>
                <c:pt idx="54">
                  <c:v>19.3</c:v>
                </c:pt>
                <c:pt idx="55">
                  <c:v>19.66</c:v>
                </c:pt>
                <c:pt idx="56">
                  <c:v>20.04</c:v>
                </c:pt>
                <c:pt idx="57">
                  <c:v>20.23</c:v>
                </c:pt>
                <c:pt idx="58">
                  <c:v>20.43</c:v>
                </c:pt>
                <c:pt idx="59">
                  <c:v>20.43</c:v>
                </c:pt>
                <c:pt idx="60">
                  <c:v>20.43</c:v>
                </c:pt>
                <c:pt idx="61">
                  <c:v>20.43</c:v>
                </c:pt>
                <c:pt idx="62">
                  <c:v>20.23</c:v>
                </c:pt>
                <c:pt idx="63">
                  <c:v>20.240000000000002</c:v>
                </c:pt>
                <c:pt idx="64">
                  <c:v>19.850000000000001</c:v>
                </c:pt>
                <c:pt idx="65">
                  <c:v>19.669999999999998</c:v>
                </c:pt>
                <c:pt idx="66">
                  <c:v>19.669999999999998</c:v>
                </c:pt>
                <c:pt idx="67">
                  <c:v>19.850000000000001</c:v>
                </c:pt>
                <c:pt idx="68">
                  <c:v>20.240000000000002</c:v>
                </c:pt>
                <c:pt idx="69">
                  <c:v>20.64</c:v>
                </c:pt>
                <c:pt idx="70">
                  <c:v>21.05</c:v>
                </c:pt>
                <c:pt idx="71">
                  <c:v>21.269999999999996</c:v>
                </c:pt>
                <c:pt idx="72">
                  <c:v>21.48</c:v>
                </c:pt>
                <c:pt idx="73">
                  <c:v>21.709999999999997</c:v>
                </c:pt>
                <c:pt idx="74">
                  <c:v>21.93</c:v>
                </c:pt>
                <c:pt idx="75">
                  <c:v>21.93</c:v>
                </c:pt>
                <c:pt idx="76">
                  <c:v>21.93</c:v>
                </c:pt>
                <c:pt idx="77">
                  <c:v>22.17</c:v>
                </c:pt>
                <c:pt idx="78">
                  <c:v>22.400000000000002</c:v>
                </c:pt>
                <c:pt idx="79">
                  <c:v>22.64</c:v>
                </c:pt>
                <c:pt idx="80">
                  <c:v>22.89</c:v>
                </c:pt>
                <c:pt idx="81">
                  <c:v>23.15</c:v>
                </c:pt>
                <c:pt idx="82">
                  <c:v>23.4</c:v>
                </c:pt>
                <c:pt idx="83">
                  <c:v>23.4</c:v>
                </c:pt>
                <c:pt idx="84">
                  <c:v>23.67</c:v>
                </c:pt>
                <c:pt idx="85">
                  <c:v>24.209999999999997</c:v>
                </c:pt>
                <c:pt idx="86">
                  <c:v>22.869999999999997</c:v>
                </c:pt>
                <c:pt idx="87">
                  <c:v>22.62</c:v>
                </c:pt>
                <c:pt idx="88">
                  <c:v>22.14</c:v>
                </c:pt>
                <c:pt idx="89">
                  <c:v>23.119999999999997</c:v>
                </c:pt>
                <c:pt idx="90">
                  <c:v>24.2</c:v>
                </c:pt>
                <c:pt idx="91">
                  <c:v>25.069999999999997</c:v>
                </c:pt>
                <c:pt idx="92">
                  <c:v>25.369999999999997</c:v>
                </c:pt>
                <c:pt idx="93">
                  <c:v>25.380000000000003</c:v>
                </c:pt>
                <c:pt idx="94">
                  <c:v>25.380000000000003</c:v>
                </c:pt>
                <c:pt idx="95">
                  <c:v>25.380000000000003</c:v>
                </c:pt>
                <c:pt idx="96">
                  <c:v>25.380000000000003</c:v>
                </c:pt>
                <c:pt idx="97">
                  <c:v>25.689999999999998</c:v>
                </c:pt>
                <c:pt idx="98">
                  <c:v>25.380000000000003</c:v>
                </c:pt>
                <c:pt idx="99">
                  <c:v>25.380000000000003</c:v>
                </c:pt>
                <c:pt idx="100">
                  <c:v>25.380000000000003</c:v>
                </c:pt>
                <c:pt idx="101">
                  <c:v>25.380000000000003</c:v>
                </c:pt>
                <c:pt idx="102">
                  <c:v>25.380000000000003</c:v>
                </c:pt>
                <c:pt idx="103">
                  <c:v>25.689999999999998</c:v>
                </c:pt>
                <c:pt idx="104">
                  <c:v>25.689999999999998</c:v>
                </c:pt>
                <c:pt idx="105">
                  <c:v>25.689999999999998</c:v>
                </c:pt>
                <c:pt idx="106">
                  <c:v>26.010000000000005</c:v>
                </c:pt>
                <c:pt idx="107">
                  <c:v>26.669999999999998</c:v>
                </c:pt>
                <c:pt idx="108">
                  <c:v>27.01</c:v>
                </c:pt>
                <c:pt idx="109">
                  <c:v>27.73</c:v>
                </c:pt>
                <c:pt idx="110">
                  <c:v>28.1</c:v>
                </c:pt>
                <c:pt idx="111">
                  <c:v>28.47</c:v>
                </c:pt>
                <c:pt idx="112">
                  <c:v>28.86</c:v>
                </c:pt>
                <c:pt idx="113">
                  <c:v>29.26</c:v>
                </c:pt>
                <c:pt idx="114">
                  <c:v>30.099999999999998</c:v>
                </c:pt>
                <c:pt idx="115">
                  <c:v>30.54</c:v>
                </c:pt>
                <c:pt idx="116">
                  <c:v>30.53</c:v>
                </c:pt>
                <c:pt idx="117">
                  <c:v>30.99</c:v>
                </c:pt>
                <c:pt idx="118">
                  <c:v>30.980000000000004</c:v>
                </c:pt>
                <c:pt idx="119">
                  <c:v>31.93</c:v>
                </c:pt>
                <c:pt idx="120">
                  <c:v>32.42</c:v>
                </c:pt>
                <c:pt idx="121">
                  <c:v>32.93</c:v>
                </c:pt>
                <c:pt idx="122">
                  <c:v>33.450000000000003</c:v>
                </c:pt>
                <c:pt idx="123">
                  <c:v>34.549999999999997</c:v>
                </c:pt>
                <c:pt idx="124">
                  <c:v>35.729999999999997</c:v>
                </c:pt>
                <c:pt idx="125">
                  <c:v>36.989999999999995</c:v>
                </c:pt>
                <c:pt idx="126">
                  <c:v>37.65</c:v>
                </c:pt>
                <c:pt idx="127">
                  <c:v>39.06</c:v>
                </c:pt>
                <c:pt idx="128">
                  <c:v>39.79</c:v>
                </c:pt>
                <c:pt idx="129">
                  <c:v>40.56</c:v>
                </c:pt>
                <c:pt idx="130">
                  <c:v>40.549999999999997</c:v>
                </c:pt>
                <c:pt idx="131">
                  <c:v>41.339999999999996</c:v>
                </c:pt>
                <c:pt idx="132">
                  <c:v>42.169999999999995</c:v>
                </c:pt>
                <c:pt idx="133">
                  <c:v>42.160000000000004</c:v>
                </c:pt>
                <c:pt idx="134">
                  <c:v>43.03</c:v>
                </c:pt>
                <c:pt idx="135">
                  <c:v>43.019999999999996</c:v>
                </c:pt>
                <c:pt idx="136">
                  <c:v>43.010000000000005</c:v>
                </c:pt>
                <c:pt idx="137">
                  <c:v>43.9</c:v>
                </c:pt>
                <c:pt idx="138">
                  <c:v>43.9</c:v>
                </c:pt>
                <c:pt idx="139">
                  <c:v>43.889999999999993</c:v>
                </c:pt>
                <c:pt idx="140">
                  <c:v>44.84</c:v>
                </c:pt>
                <c:pt idx="141">
                  <c:v>44.830000000000005</c:v>
                </c:pt>
                <c:pt idx="142">
                  <c:v>44.82</c:v>
                </c:pt>
                <c:pt idx="143">
                  <c:v>44.82</c:v>
                </c:pt>
                <c:pt idx="144">
                  <c:v>44.81</c:v>
                </c:pt>
                <c:pt idx="145">
                  <c:v>44.81</c:v>
                </c:pt>
                <c:pt idx="146">
                  <c:v>45.78</c:v>
                </c:pt>
                <c:pt idx="147">
                  <c:v>45.769999999999996</c:v>
                </c:pt>
                <c:pt idx="148">
                  <c:v>45.760000000000005</c:v>
                </c:pt>
                <c:pt idx="149">
                  <c:v>45.730000000000004</c:v>
                </c:pt>
                <c:pt idx="150">
                  <c:v>45.710000000000008</c:v>
                </c:pt>
                <c:pt idx="151">
                  <c:v>45.7</c:v>
                </c:pt>
                <c:pt idx="152">
                  <c:v>45.69</c:v>
                </c:pt>
                <c:pt idx="153">
                  <c:v>44.699999999999996</c:v>
                </c:pt>
                <c:pt idx="154">
                  <c:v>44.69</c:v>
                </c:pt>
                <c:pt idx="155">
                  <c:v>45.650000000000006</c:v>
                </c:pt>
                <c:pt idx="156">
                  <c:v>45.629999999999995</c:v>
                </c:pt>
                <c:pt idx="157">
                  <c:v>45.61</c:v>
                </c:pt>
                <c:pt idx="158">
                  <c:v>45.599999999999994</c:v>
                </c:pt>
                <c:pt idx="159">
                  <c:v>46.62</c:v>
                </c:pt>
                <c:pt idx="160">
                  <c:v>46.6</c:v>
                </c:pt>
                <c:pt idx="161">
                  <c:v>47.66</c:v>
                </c:pt>
                <c:pt idx="162">
                  <c:v>47.65</c:v>
                </c:pt>
                <c:pt idx="163">
                  <c:v>47.639999999999993</c:v>
                </c:pt>
                <c:pt idx="164">
                  <c:v>48.75</c:v>
                </c:pt>
                <c:pt idx="165">
                  <c:v>48.760000000000005</c:v>
                </c:pt>
                <c:pt idx="166">
                  <c:v>49.95</c:v>
                </c:pt>
                <c:pt idx="167">
                  <c:v>51.19</c:v>
                </c:pt>
                <c:pt idx="168">
                  <c:v>52.470000000000006</c:v>
                </c:pt>
                <c:pt idx="169">
                  <c:v>52.45</c:v>
                </c:pt>
                <c:pt idx="170">
                  <c:v>53.779999999999994</c:v>
                </c:pt>
                <c:pt idx="171">
                  <c:v>53.75</c:v>
                </c:pt>
                <c:pt idx="172">
                  <c:v>55.15</c:v>
                </c:pt>
                <c:pt idx="173">
                  <c:v>55.120000000000005</c:v>
                </c:pt>
                <c:pt idx="174">
                  <c:v>55.079999999999991</c:v>
                </c:pt>
                <c:pt idx="175">
                  <c:v>55.05</c:v>
                </c:pt>
                <c:pt idx="176">
                  <c:v>55.029999999999994</c:v>
                </c:pt>
                <c:pt idx="177">
                  <c:v>55</c:v>
                </c:pt>
                <c:pt idx="178">
                  <c:v>55</c:v>
                </c:pt>
                <c:pt idx="179">
                  <c:v>55.05</c:v>
                </c:pt>
                <c:pt idx="180">
                  <c:v>51.03</c:v>
                </c:pt>
                <c:pt idx="181">
                  <c:v>47.569999999999993</c:v>
                </c:pt>
                <c:pt idx="182">
                  <c:v>45.53</c:v>
                </c:pt>
                <c:pt idx="183">
                  <c:v>43.64</c:v>
                </c:pt>
                <c:pt idx="184">
                  <c:v>41.879999999999995</c:v>
                </c:pt>
                <c:pt idx="185">
                  <c:v>41.03</c:v>
                </c:pt>
                <c:pt idx="186">
                  <c:v>40.99</c:v>
                </c:pt>
                <c:pt idx="187">
                  <c:v>40.919999999999995</c:v>
                </c:pt>
                <c:pt idx="188">
                  <c:v>40.86</c:v>
                </c:pt>
                <c:pt idx="189">
                  <c:v>41.62</c:v>
                </c:pt>
                <c:pt idx="190">
                  <c:v>42.410000000000004</c:v>
                </c:pt>
                <c:pt idx="191">
                  <c:v>43.230000000000004</c:v>
                </c:pt>
                <c:pt idx="192">
                  <c:v>44.07</c:v>
                </c:pt>
                <c:pt idx="193">
                  <c:v>44.94</c:v>
                </c:pt>
                <c:pt idx="194">
                  <c:v>46.91</c:v>
                </c:pt>
                <c:pt idx="195">
                  <c:v>47.95</c:v>
                </c:pt>
                <c:pt idx="196">
                  <c:v>49.050000000000004</c:v>
                </c:pt>
                <c:pt idx="197">
                  <c:v>50.23</c:v>
                </c:pt>
                <c:pt idx="198">
                  <c:v>51.48</c:v>
                </c:pt>
                <c:pt idx="199">
                  <c:v>52.81</c:v>
                </c:pt>
                <c:pt idx="200">
                  <c:v>55.67</c:v>
                </c:pt>
                <c:pt idx="201">
                  <c:v>58.879999999999995</c:v>
                </c:pt>
                <c:pt idx="202">
                  <c:v>60.66</c:v>
                </c:pt>
                <c:pt idx="203">
                  <c:v>62.539999999999992</c:v>
                </c:pt>
                <c:pt idx="204">
                  <c:v>64.539999999999992</c:v>
                </c:pt>
                <c:pt idx="205">
                  <c:v>66.64</c:v>
                </c:pt>
                <c:pt idx="206">
                  <c:v>68.87</c:v>
                </c:pt>
                <c:pt idx="207">
                  <c:v>71.260000000000005</c:v>
                </c:pt>
                <c:pt idx="208">
                  <c:v>73.839999999999989</c:v>
                </c:pt>
                <c:pt idx="209">
                  <c:v>73.899999999999991</c:v>
                </c:pt>
                <c:pt idx="210">
                  <c:v>73.989999999999995</c:v>
                </c:pt>
                <c:pt idx="211">
                  <c:v>74.239999999999995</c:v>
                </c:pt>
                <c:pt idx="212">
                  <c:v>67.039999999999992</c:v>
                </c:pt>
                <c:pt idx="213">
                  <c:v>59.21</c:v>
                </c:pt>
                <c:pt idx="214">
                  <c:v>54.44</c:v>
                </c:pt>
                <c:pt idx="215">
                  <c:v>51.7</c:v>
                </c:pt>
                <c:pt idx="216">
                  <c:v>49.230000000000004</c:v>
                </c:pt>
                <c:pt idx="217">
                  <c:v>48.069999999999993</c:v>
                </c:pt>
                <c:pt idx="218">
                  <c:v>48.03</c:v>
                </c:pt>
                <c:pt idx="219">
                  <c:v>46.91</c:v>
                </c:pt>
                <c:pt idx="220">
                  <c:v>47.980000000000004</c:v>
                </c:pt>
                <c:pt idx="221">
                  <c:v>49.15</c:v>
                </c:pt>
                <c:pt idx="222">
                  <c:v>50.4</c:v>
                </c:pt>
                <c:pt idx="223">
                  <c:v>50.46</c:v>
                </c:pt>
                <c:pt idx="224">
                  <c:v>51.77</c:v>
                </c:pt>
                <c:pt idx="225">
                  <c:v>53.120000000000005</c:v>
                </c:pt>
                <c:pt idx="226">
                  <c:v>54.529999999999994</c:v>
                </c:pt>
                <c:pt idx="227">
                  <c:v>54.54</c:v>
                </c:pt>
                <c:pt idx="228">
                  <c:v>56.050000000000004</c:v>
                </c:pt>
                <c:pt idx="229">
                  <c:v>57.599999999999994</c:v>
                </c:pt>
                <c:pt idx="230">
                  <c:v>57.55</c:v>
                </c:pt>
                <c:pt idx="231">
                  <c:v>59.129999999999995</c:v>
                </c:pt>
                <c:pt idx="232">
                  <c:v>60.8</c:v>
                </c:pt>
                <c:pt idx="233">
                  <c:v>60.7</c:v>
                </c:pt>
                <c:pt idx="234">
                  <c:v>62.370000000000005</c:v>
                </c:pt>
                <c:pt idx="235">
                  <c:v>64.179999999999993</c:v>
                </c:pt>
                <c:pt idx="236">
                  <c:v>64.17</c:v>
                </c:pt>
                <c:pt idx="237">
                  <c:v>66.31</c:v>
                </c:pt>
                <c:pt idx="238">
                  <c:v>68.320000000000007</c:v>
                </c:pt>
                <c:pt idx="239">
                  <c:v>73.070000000000007</c:v>
                </c:pt>
                <c:pt idx="240">
                  <c:v>75.739999999999995</c:v>
                </c:pt>
                <c:pt idx="241">
                  <c:v>81.83</c:v>
                </c:pt>
                <c:pt idx="242">
                  <c:v>85.45</c:v>
                </c:pt>
                <c:pt idx="243">
                  <c:v>89.68</c:v>
                </c:pt>
                <c:pt idx="244">
                  <c:v>82.87</c:v>
                </c:pt>
                <c:pt idx="245">
                  <c:v>79.989999999999995</c:v>
                </c:pt>
                <c:pt idx="246">
                  <c:v>74.52000000000001</c:v>
                </c:pt>
                <c:pt idx="247">
                  <c:v>74.73</c:v>
                </c:pt>
                <c:pt idx="248">
                  <c:v>72.31</c:v>
                </c:pt>
                <c:pt idx="249">
                  <c:v>70</c:v>
                </c:pt>
                <c:pt idx="250">
                  <c:v>70.079999999999984</c:v>
                </c:pt>
                <c:pt idx="251">
                  <c:v>70.070000000000007</c:v>
                </c:pt>
                <c:pt idx="252">
                  <c:v>70.029999999999987</c:v>
                </c:pt>
                <c:pt idx="253">
                  <c:v>69.970000000000013</c:v>
                </c:pt>
                <c:pt idx="254">
                  <c:v>69.89</c:v>
                </c:pt>
                <c:pt idx="255">
                  <c:v>69.81</c:v>
                </c:pt>
                <c:pt idx="256">
                  <c:v>72.16</c:v>
                </c:pt>
                <c:pt idx="257">
                  <c:v>74.64</c:v>
                </c:pt>
                <c:pt idx="258">
                  <c:v>77.25</c:v>
                </c:pt>
                <c:pt idx="259">
                  <c:v>79.989999999999995</c:v>
                </c:pt>
                <c:pt idx="260">
                  <c:v>82.95</c:v>
                </c:pt>
                <c:pt idx="261">
                  <c:v>86.19</c:v>
                </c:pt>
                <c:pt idx="262">
                  <c:v>89.720000000000013</c:v>
                </c:pt>
                <c:pt idx="263">
                  <c:v>93.670000000000016</c:v>
                </c:pt>
                <c:pt idx="264">
                  <c:v>98.14</c:v>
                </c:pt>
                <c:pt idx="265">
                  <c:v>103.27</c:v>
                </c:pt>
                <c:pt idx="266">
                  <c:v>109.42999999999999</c:v>
                </c:pt>
                <c:pt idx="267">
                  <c:v>104.44000000000001</c:v>
                </c:pt>
                <c:pt idx="268">
                  <c:v>99.829999999999984</c:v>
                </c:pt>
                <c:pt idx="269">
                  <c:v>95.51</c:v>
                </c:pt>
                <c:pt idx="270">
                  <c:v>91.429999999999993</c:v>
                </c:pt>
                <c:pt idx="271">
                  <c:v>91.44</c:v>
                </c:pt>
                <c:pt idx="272">
                  <c:v>91.35</c:v>
                </c:pt>
                <c:pt idx="273">
                  <c:v>95.31</c:v>
                </c:pt>
                <c:pt idx="274">
                  <c:v>94.97999999999999</c:v>
                </c:pt>
                <c:pt idx="275">
                  <c:v>99.22</c:v>
                </c:pt>
                <c:pt idx="276">
                  <c:v>103.92999999999999</c:v>
                </c:pt>
                <c:pt idx="277">
                  <c:v>103.80999999999999</c:v>
                </c:pt>
                <c:pt idx="278">
                  <c:v>109.33</c:v>
                </c:pt>
                <c:pt idx="279">
                  <c:v>115.64999999999999</c:v>
                </c:pt>
                <c:pt idx="280">
                  <c:v>122.89999999999999</c:v>
                </c:pt>
              </c:numCache>
            </c:numRef>
          </c:val>
        </c:ser>
        <c:ser>
          <c:idx val="4"/>
          <c:order val="4"/>
          <c:tx>
            <c:strRef>
              <c:f>'Lopez Lab'!$M$1</c:f>
              <c:strCache>
                <c:ptCount val="1"/>
                <c:pt idx="0">
                  <c:v>CO %*100</c:v>
                </c:pt>
              </c:strCache>
            </c:strRef>
          </c:tx>
          <c:spPr>
            <a:ln w="19050">
              <a:solidFill>
                <a:srgbClr val="FF0000"/>
              </a:solidFill>
            </a:ln>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Lab'!$M$2:$M$282</c:f>
              <c:numCache>
                <c:formatCode>0.00</c:formatCode>
                <c:ptCount val="281"/>
                <c:pt idx="5">
                  <c:v>2.19</c:v>
                </c:pt>
                <c:pt idx="6">
                  <c:v>2.41</c:v>
                </c:pt>
                <c:pt idx="7">
                  <c:v>2.4500000000000002</c:v>
                </c:pt>
                <c:pt idx="8">
                  <c:v>2.5100000000000002</c:v>
                </c:pt>
                <c:pt idx="9">
                  <c:v>2.56</c:v>
                </c:pt>
                <c:pt idx="10">
                  <c:v>2.7</c:v>
                </c:pt>
                <c:pt idx="11">
                  <c:v>2.96</c:v>
                </c:pt>
                <c:pt idx="12">
                  <c:v>3.29</c:v>
                </c:pt>
                <c:pt idx="13">
                  <c:v>3.51</c:v>
                </c:pt>
                <c:pt idx="14">
                  <c:v>3.8600000000000003</c:v>
                </c:pt>
                <c:pt idx="15">
                  <c:v>4.37</c:v>
                </c:pt>
                <c:pt idx="16">
                  <c:v>4.42</c:v>
                </c:pt>
                <c:pt idx="17">
                  <c:v>4.24</c:v>
                </c:pt>
                <c:pt idx="18">
                  <c:v>4.3999999999999995</c:v>
                </c:pt>
                <c:pt idx="19">
                  <c:v>6.12</c:v>
                </c:pt>
                <c:pt idx="20">
                  <c:v>9.48</c:v>
                </c:pt>
                <c:pt idx="21">
                  <c:v>12.73</c:v>
                </c:pt>
                <c:pt idx="22">
                  <c:v>16.72</c:v>
                </c:pt>
                <c:pt idx="23">
                  <c:v>19.88</c:v>
                </c:pt>
                <c:pt idx="24">
                  <c:v>22.59</c:v>
                </c:pt>
                <c:pt idx="25">
                  <c:v>24.75</c:v>
                </c:pt>
                <c:pt idx="26">
                  <c:v>26.950000000000003</c:v>
                </c:pt>
                <c:pt idx="27">
                  <c:v>25.45</c:v>
                </c:pt>
                <c:pt idx="28">
                  <c:v>21.59</c:v>
                </c:pt>
                <c:pt idx="29">
                  <c:v>17.8</c:v>
                </c:pt>
                <c:pt idx="30">
                  <c:v>14.95</c:v>
                </c:pt>
                <c:pt idx="31">
                  <c:v>12.540000000000001</c:v>
                </c:pt>
                <c:pt idx="32">
                  <c:v>10.63</c:v>
                </c:pt>
                <c:pt idx="33">
                  <c:v>9.39</c:v>
                </c:pt>
                <c:pt idx="34">
                  <c:v>9.25</c:v>
                </c:pt>
                <c:pt idx="35">
                  <c:v>9.1800000000000015</c:v>
                </c:pt>
                <c:pt idx="36">
                  <c:v>8.66</c:v>
                </c:pt>
                <c:pt idx="37">
                  <c:v>7.99</c:v>
                </c:pt>
                <c:pt idx="38">
                  <c:v>8.01</c:v>
                </c:pt>
                <c:pt idx="39">
                  <c:v>8.09</c:v>
                </c:pt>
                <c:pt idx="40">
                  <c:v>8.27</c:v>
                </c:pt>
                <c:pt idx="41">
                  <c:v>7.85</c:v>
                </c:pt>
                <c:pt idx="42">
                  <c:v>6.99</c:v>
                </c:pt>
                <c:pt idx="43">
                  <c:v>6.2600000000000007</c:v>
                </c:pt>
                <c:pt idx="44">
                  <c:v>5.81</c:v>
                </c:pt>
                <c:pt idx="45">
                  <c:v>5.6000000000000005</c:v>
                </c:pt>
                <c:pt idx="46">
                  <c:v>5.38</c:v>
                </c:pt>
                <c:pt idx="47">
                  <c:v>5.07</c:v>
                </c:pt>
                <c:pt idx="48">
                  <c:v>4.9000000000000004</c:v>
                </c:pt>
                <c:pt idx="49">
                  <c:v>5.0200000000000005</c:v>
                </c:pt>
                <c:pt idx="50">
                  <c:v>5.0999999999999996</c:v>
                </c:pt>
                <c:pt idx="51">
                  <c:v>5.0500000000000007</c:v>
                </c:pt>
                <c:pt idx="52">
                  <c:v>4.87</c:v>
                </c:pt>
                <c:pt idx="53">
                  <c:v>4.62</c:v>
                </c:pt>
                <c:pt idx="54">
                  <c:v>4.38</c:v>
                </c:pt>
                <c:pt idx="55">
                  <c:v>4.22</c:v>
                </c:pt>
                <c:pt idx="56">
                  <c:v>4.1000000000000005</c:v>
                </c:pt>
                <c:pt idx="57">
                  <c:v>4</c:v>
                </c:pt>
                <c:pt idx="58">
                  <c:v>3.8600000000000003</c:v>
                </c:pt>
                <c:pt idx="59">
                  <c:v>3.6799999999999997</c:v>
                </c:pt>
                <c:pt idx="60">
                  <c:v>3.56</c:v>
                </c:pt>
                <c:pt idx="61">
                  <c:v>3.44</c:v>
                </c:pt>
                <c:pt idx="62">
                  <c:v>3.36</c:v>
                </c:pt>
                <c:pt idx="63">
                  <c:v>3.3099999999999996</c:v>
                </c:pt>
                <c:pt idx="64">
                  <c:v>3.26</c:v>
                </c:pt>
                <c:pt idx="65">
                  <c:v>3.2199999999999998</c:v>
                </c:pt>
                <c:pt idx="66">
                  <c:v>3.1300000000000003</c:v>
                </c:pt>
                <c:pt idx="67">
                  <c:v>3</c:v>
                </c:pt>
                <c:pt idx="68">
                  <c:v>2.87</c:v>
                </c:pt>
                <c:pt idx="69">
                  <c:v>2.8000000000000003</c:v>
                </c:pt>
                <c:pt idx="70">
                  <c:v>2.76</c:v>
                </c:pt>
                <c:pt idx="71">
                  <c:v>2.71</c:v>
                </c:pt>
                <c:pt idx="72">
                  <c:v>2.6599999999999997</c:v>
                </c:pt>
                <c:pt idx="73">
                  <c:v>2.63</c:v>
                </c:pt>
                <c:pt idx="74">
                  <c:v>2.6</c:v>
                </c:pt>
                <c:pt idx="75">
                  <c:v>2.6</c:v>
                </c:pt>
                <c:pt idx="76">
                  <c:v>2.58</c:v>
                </c:pt>
                <c:pt idx="77">
                  <c:v>2.5499999999999998</c:v>
                </c:pt>
                <c:pt idx="78">
                  <c:v>2.5100000000000002</c:v>
                </c:pt>
                <c:pt idx="79">
                  <c:v>2.4699999999999998</c:v>
                </c:pt>
                <c:pt idx="80">
                  <c:v>2.46</c:v>
                </c:pt>
                <c:pt idx="81">
                  <c:v>2.46</c:v>
                </c:pt>
                <c:pt idx="82">
                  <c:v>2.52</c:v>
                </c:pt>
                <c:pt idx="83">
                  <c:v>2.5700000000000003</c:v>
                </c:pt>
                <c:pt idx="84">
                  <c:v>2.6</c:v>
                </c:pt>
                <c:pt idx="85">
                  <c:v>2.67</c:v>
                </c:pt>
                <c:pt idx="86">
                  <c:v>4.51</c:v>
                </c:pt>
                <c:pt idx="87">
                  <c:v>5.42</c:v>
                </c:pt>
                <c:pt idx="88">
                  <c:v>5.17</c:v>
                </c:pt>
                <c:pt idx="89">
                  <c:v>4.8599999999999994</c:v>
                </c:pt>
                <c:pt idx="90">
                  <c:v>4.53</c:v>
                </c:pt>
                <c:pt idx="91">
                  <c:v>4.1900000000000004</c:v>
                </c:pt>
                <c:pt idx="92">
                  <c:v>3.88</c:v>
                </c:pt>
                <c:pt idx="93">
                  <c:v>3.61</c:v>
                </c:pt>
                <c:pt idx="94">
                  <c:v>3.4000000000000004</c:v>
                </c:pt>
                <c:pt idx="95">
                  <c:v>3.35</c:v>
                </c:pt>
                <c:pt idx="96">
                  <c:v>3.37</c:v>
                </c:pt>
                <c:pt idx="97">
                  <c:v>3.4299999999999997</c:v>
                </c:pt>
                <c:pt idx="98">
                  <c:v>3.49</c:v>
                </c:pt>
                <c:pt idx="99">
                  <c:v>3.52</c:v>
                </c:pt>
                <c:pt idx="100">
                  <c:v>3.42</c:v>
                </c:pt>
                <c:pt idx="101">
                  <c:v>3.3000000000000003</c:v>
                </c:pt>
                <c:pt idx="102">
                  <c:v>3.2199999999999998</c:v>
                </c:pt>
                <c:pt idx="103">
                  <c:v>3.17</c:v>
                </c:pt>
                <c:pt idx="104">
                  <c:v>3.2399999999999998</c:v>
                </c:pt>
                <c:pt idx="105">
                  <c:v>3.35</c:v>
                </c:pt>
                <c:pt idx="106">
                  <c:v>3.46</c:v>
                </c:pt>
                <c:pt idx="107">
                  <c:v>3.66</c:v>
                </c:pt>
                <c:pt idx="108">
                  <c:v>3.85</c:v>
                </c:pt>
                <c:pt idx="109">
                  <c:v>4.07</c:v>
                </c:pt>
                <c:pt idx="110">
                  <c:v>4.37</c:v>
                </c:pt>
                <c:pt idx="111">
                  <c:v>4.68</c:v>
                </c:pt>
                <c:pt idx="112">
                  <c:v>4.93</c:v>
                </c:pt>
                <c:pt idx="113">
                  <c:v>5.2200000000000006</c:v>
                </c:pt>
                <c:pt idx="114">
                  <c:v>5.63</c:v>
                </c:pt>
                <c:pt idx="115">
                  <c:v>5.99</c:v>
                </c:pt>
                <c:pt idx="116">
                  <c:v>6.16</c:v>
                </c:pt>
                <c:pt idx="117">
                  <c:v>6.3</c:v>
                </c:pt>
                <c:pt idx="118">
                  <c:v>6.5</c:v>
                </c:pt>
                <c:pt idx="119">
                  <c:v>6.77</c:v>
                </c:pt>
                <c:pt idx="120">
                  <c:v>6.97</c:v>
                </c:pt>
                <c:pt idx="121">
                  <c:v>7.1499999999999995</c:v>
                </c:pt>
                <c:pt idx="122">
                  <c:v>7.3599999999999994</c:v>
                </c:pt>
                <c:pt idx="123">
                  <c:v>7.6499999999999995</c:v>
                </c:pt>
                <c:pt idx="124">
                  <c:v>8</c:v>
                </c:pt>
                <c:pt idx="125">
                  <c:v>8.3000000000000007</c:v>
                </c:pt>
                <c:pt idx="126">
                  <c:v>8.64</c:v>
                </c:pt>
                <c:pt idx="127">
                  <c:v>8.99</c:v>
                </c:pt>
                <c:pt idx="128">
                  <c:v>9.39</c:v>
                </c:pt>
                <c:pt idx="129">
                  <c:v>9.83</c:v>
                </c:pt>
                <c:pt idx="130">
                  <c:v>10.27</c:v>
                </c:pt>
                <c:pt idx="131">
                  <c:v>10.66</c:v>
                </c:pt>
                <c:pt idx="132">
                  <c:v>11</c:v>
                </c:pt>
                <c:pt idx="133">
                  <c:v>11.32</c:v>
                </c:pt>
                <c:pt idx="134">
                  <c:v>11.52</c:v>
                </c:pt>
                <c:pt idx="135">
                  <c:v>11.790000000000001</c:v>
                </c:pt>
                <c:pt idx="136">
                  <c:v>12.34</c:v>
                </c:pt>
                <c:pt idx="137">
                  <c:v>12.770000000000001</c:v>
                </c:pt>
                <c:pt idx="138">
                  <c:v>12.97</c:v>
                </c:pt>
                <c:pt idx="139">
                  <c:v>13.07</c:v>
                </c:pt>
                <c:pt idx="140">
                  <c:v>13.200000000000001</c:v>
                </c:pt>
                <c:pt idx="141">
                  <c:v>13.34</c:v>
                </c:pt>
                <c:pt idx="142">
                  <c:v>13.62</c:v>
                </c:pt>
                <c:pt idx="143">
                  <c:v>13.91</c:v>
                </c:pt>
                <c:pt idx="144">
                  <c:v>14.04</c:v>
                </c:pt>
                <c:pt idx="145">
                  <c:v>14.21</c:v>
                </c:pt>
                <c:pt idx="146">
                  <c:v>14.57</c:v>
                </c:pt>
                <c:pt idx="147">
                  <c:v>14.99</c:v>
                </c:pt>
                <c:pt idx="148">
                  <c:v>15.36</c:v>
                </c:pt>
                <c:pt idx="149">
                  <c:v>16.25</c:v>
                </c:pt>
                <c:pt idx="150">
                  <c:v>16.989999999999998</c:v>
                </c:pt>
                <c:pt idx="151">
                  <c:v>17.34</c:v>
                </c:pt>
                <c:pt idx="152">
                  <c:v>17.760000000000002</c:v>
                </c:pt>
                <c:pt idx="153">
                  <c:v>18.16</c:v>
                </c:pt>
                <c:pt idx="154">
                  <c:v>18.54</c:v>
                </c:pt>
                <c:pt idx="155">
                  <c:v>19.16</c:v>
                </c:pt>
                <c:pt idx="156">
                  <c:v>19.900000000000002</c:v>
                </c:pt>
                <c:pt idx="157">
                  <c:v>20.47</c:v>
                </c:pt>
                <c:pt idx="158">
                  <c:v>20.77</c:v>
                </c:pt>
                <c:pt idx="159">
                  <c:v>21.07</c:v>
                </c:pt>
                <c:pt idx="160">
                  <c:v>21.65</c:v>
                </c:pt>
                <c:pt idx="161">
                  <c:v>21.87</c:v>
                </c:pt>
                <c:pt idx="162">
                  <c:v>22.05</c:v>
                </c:pt>
                <c:pt idx="163">
                  <c:v>22.5</c:v>
                </c:pt>
                <c:pt idx="164">
                  <c:v>22.66</c:v>
                </c:pt>
                <c:pt idx="165">
                  <c:v>22.34</c:v>
                </c:pt>
                <c:pt idx="166">
                  <c:v>21.8</c:v>
                </c:pt>
                <c:pt idx="167">
                  <c:v>21.7</c:v>
                </c:pt>
                <c:pt idx="168">
                  <c:v>22.03</c:v>
                </c:pt>
                <c:pt idx="169">
                  <c:v>22.6</c:v>
                </c:pt>
                <c:pt idx="170">
                  <c:v>23.24</c:v>
                </c:pt>
                <c:pt idx="171">
                  <c:v>23.89</c:v>
                </c:pt>
                <c:pt idx="172">
                  <c:v>24.67</c:v>
                </c:pt>
                <c:pt idx="173">
                  <c:v>25.509999999999998</c:v>
                </c:pt>
                <c:pt idx="174">
                  <c:v>26.27</c:v>
                </c:pt>
                <c:pt idx="175">
                  <c:v>27.11</c:v>
                </c:pt>
                <c:pt idx="176">
                  <c:v>27.71</c:v>
                </c:pt>
                <c:pt idx="177">
                  <c:v>28.22</c:v>
                </c:pt>
                <c:pt idx="178">
                  <c:v>28.42</c:v>
                </c:pt>
                <c:pt idx="179">
                  <c:v>27.18</c:v>
                </c:pt>
                <c:pt idx="180">
                  <c:v>26.150000000000002</c:v>
                </c:pt>
                <c:pt idx="181">
                  <c:v>24.709999999999997</c:v>
                </c:pt>
                <c:pt idx="182">
                  <c:v>23.34</c:v>
                </c:pt>
                <c:pt idx="183">
                  <c:v>22.61</c:v>
                </c:pt>
                <c:pt idx="184">
                  <c:v>22.52</c:v>
                </c:pt>
                <c:pt idx="185">
                  <c:v>23.43</c:v>
                </c:pt>
                <c:pt idx="186">
                  <c:v>25.39</c:v>
                </c:pt>
                <c:pt idx="187">
                  <c:v>28.17</c:v>
                </c:pt>
                <c:pt idx="188">
                  <c:v>30.84</c:v>
                </c:pt>
                <c:pt idx="189">
                  <c:v>33.229999999999997</c:v>
                </c:pt>
                <c:pt idx="190">
                  <c:v>35.5</c:v>
                </c:pt>
                <c:pt idx="191">
                  <c:v>38.080000000000005</c:v>
                </c:pt>
                <c:pt idx="192">
                  <c:v>40.99</c:v>
                </c:pt>
                <c:pt idx="193">
                  <c:v>43.79</c:v>
                </c:pt>
                <c:pt idx="194">
                  <c:v>46.129999999999995</c:v>
                </c:pt>
                <c:pt idx="195">
                  <c:v>47.68</c:v>
                </c:pt>
                <c:pt idx="196">
                  <c:v>48.55</c:v>
                </c:pt>
                <c:pt idx="197">
                  <c:v>48.97</c:v>
                </c:pt>
                <c:pt idx="198">
                  <c:v>48.86</c:v>
                </c:pt>
                <c:pt idx="199">
                  <c:v>48.339999999999996</c:v>
                </c:pt>
                <c:pt idx="200">
                  <c:v>47.86</c:v>
                </c:pt>
                <c:pt idx="201">
                  <c:v>46.97</c:v>
                </c:pt>
                <c:pt idx="202">
                  <c:v>45.839999999999996</c:v>
                </c:pt>
                <c:pt idx="203">
                  <c:v>44.769999999999996</c:v>
                </c:pt>
                <c:pt idx="204">
                  <c:v>43.94</c:v>
                </c:pt>
                <c:pt idx="205">
                  <c:v>43.41</c:v>
                </c:pt>
                <c:pt idx="206">
                  <c:v>43.2</c:v>
                </c:pt>
                <c:pt idx="207">
                  <c:v>42.93</c:v>
                </c:pt>
                <c:pt idx="208">
                  <c:v>42.44</c:v>
                </c:pt>
                <c:pt idx="209">
                  <c:v>41.61</c:v>
                </c:pt>
                <c:pt idx="210">
                  <c:v>40.26</c:v>
                </c:pt>
                <c:pt idx="211">
                  <c:v>36.770000000000003</c:v>
                </c:pt>
                <c:pt idx="212">
                  <c:v>36.6</c:v>
                </c:pt>
                <c:pt idx="213">
                  <c:v>39.79</c:v>
                </c:pt>
                <c:pt idx="214">
                  <c:v>42.15</c:v>
                </c:pt>
                <c:pt idx="215">
                  <c:v>42.9</c:v>
                </c:pt>
                <c:pt idx="216">
                  <c:v>43.26</c:v>
                </c:pt>
                <c:pt idx="217">
                  <c:v>43.8</c:v>
                </c:pt>
                <c:pt idx="218">
                  <c:v>45.04</c:v>
                </c:pt>
                <c:pt idx="219">
                  <c:v>46.160000000000004</c:v>
                </c:pt>
                <c:pt idx="220">
                  <c:v>46.48</c:v>
                </c:pt>
                <c:pt idx="221">
                  <c:v>45.739999999999995</c:v>
                </c:pt>
                <c:pt idx="222">
                  <c:v>44</c:v>
                </c:pt>
                <c:pt idx="223">
                  <c:v>42.16</c:v>
                </c:pt>
                <c:pt idx="224">
                  <c:v>40.839999999999996</c:v>
                </c:pt>
                <c:pt idx="225">
                  <c:v>40.300000000000004</c:v>
                </c:pt>
                <c:pt idx="226">
                  <c:v>40.020000000000003</c:v>
                </c:pt>
                <c:pt idx="227">
                  <c:v>39.589999999999996</c:v>
                </c:pt>
                <c:pt idx="228">
                  <c:v>38.89</c:v>
                </c:pt>
                <c:pt idx="229">
                  <c:v>39.090000000000003</c:v>
                </c:pt>
                <c:pt idx="230">
                  <c:v>40.19</c:v>
                </c:pt>
                <c:pt idx="231">
                  <c:v>41.46</c:v>
                </c:pt>
                <c:pt idx="232">
                  <c:v>42.83</c:v>
                </c:pt>
                <c:pt idx="233">
                  <c:v>44.87</c:v>
                </c:pt>
                <c:pt idx="234">
                  <c:v>48.02</c:v>
                </c:pt>
                <c:pt idx="235">
                  <c:v>50.42</c:v>
                </c:pt>
                <c:pt idx="236">
                  <c:v>50.67</c:v>
                </c:pt>
                <c:pt idx="237">
                  <c:v>49.17</c:v>
                </c:pt>
                <c:pt idx="238">
                  <c:v>52.21</c:v>
                </c:pt>
                <c:pt idx="239">
                  <c:v>53.459999999999994</c:v>
                </c:pt>
                <c:pt idx="240">
                  <c:v>53.55</c:v>
                </c:pt>
                <c:pt idx="241">
                  <c:v>52.49</c:v>
                </c:pt>
                <c:pt idx="242">
                  <c:v>49.730000000000004</c:v>
                </c:pt>
                <c:pt idx="243">
                  <c:v>44.37</c:v>
                </c:pt>
                <c:pt idx="244">
                  <c:v>40.39</c:v>
                </c:pt>
                <c:pt idx="245">
                  <c:v>36.590000000000003</c:v>
                </c:pt>
                <c:pt idx="246">
                  <c:v>32.879999999999995</c:v>
                </c:pt>
                <c:pt idx="247">
                  <c:v>29.909999999999997</c:v>
                </c:pt>
                <c:pt idx="248">
                  <c:v>27.27</c:v>
                </c:pt>
                <c:pt idx="249">
                  <c:v>25.19</c:v>
                </c:pt>
                <c:pt idx="250">
                  <c:v>24.02</c:v>
                </c:pt>
                <c:pt idx="251">
                  <c:v>24.16</c:v>
                </c:pt>
                <c:pt idx="252">
                  <c:v>24.84</c:v>
                </c:pt>
                <c:pt idx="253">
                  <c:v>25.729999999999997</c:v>
                </c:pt>
                <c:pt idx="254">
                  <c:v>26.96</c:v>
                </c:pt>
                <c:pt idx="255">
                  <c:v>28.21</c:v>
                </c:pt>
                <c:pt idx="256">
                  <c:v>29.43</c:v>
                </c:pt>
                <c:pt idx="257">
                  <c:v>31.2</c:v>
                </c:pt>
                <c:pt idx="258">
                  <c:v>33.51</c:v>
                </c:pt>
                <c:pt idx="259">
                  <c:v>36.64</c:v>
                </c:pt>
                <c:pt idx="260">
                  <c:v>39.53</c:v>
                </c:pt>
                <c:pt idx="261">
                  <c:v>41.88</c:v>
                </c:pt>
                <c:pt idx="262">
                  <c:v>44</c:v>
                </c:pt>
                <c:pt idx="263">
                  <c:v>45.11</c:v>
                </c:pt>
                <c:pt idx="264">
                  <c:v>44.87</c:v>
                </c:pt>
                <c:pt idx="265">
                  <c:v>43.07</c:v>
                </c:pt>
                <c:pt idx="266">
                  <c:v>38.119999999999997</c:v>
                </c:pt>
                <c:pt idx="267">
                  <c:v>34.369999999999997</c:v>
                </c:pt>
                <c:pt idx="268">
                  <c:v>31.04</c:v>
                </c:pt>
                <c:pt idx="269">
                  <c:v>28.68</c:v>
                </c:pt>
                <c:pt idx="270">
                  <c:v>27.46</c:v>
                </c:pt>
                <c:pt idx="271">
                  <c:v>27.3</c:v>
                </c:pt>
                <c:pt idx="272">
                  <c:v>28.199999999999996</c:v>
                </c:pt>
                <c:pt idx="273">
                  <c:v>30.409999999999997</c:v>
                </c:pt>
                <c:pt idx="274">
                  <c:v>33.36</c:v>
                </c:pt>
                <c:pt idx="275">
                  <c:v>36.01</c:v>
                </c:pt>
                <c:pt idx="276">
                  <c:v>38.1</c:v>
                </c:pt>
                <c:pt idx="277">
                  <c:v>39.050000000000004</c:v>
                </c:pt>
                <c:pt idx="278">
                  <c:v>38.800000000000004</c:v>
                </c:pt>
                <c:pt idx="279">
                  <c:v>37.49</c:v>
                </c:pt>
                <c:pt idx="280">
                  <c:v>35.32</c:v>
                </c:pt>
              </c:numCache>
            </c:numRef>
          </c:val>
        </c:ser>
        <c:ser>
          <c:idx val="5"/>
          <c:order val="5"/>
          <c:tx>
            <c:strRef>
              <c:f>'Lopez Lab'!$K$1</c:f>
              <c:strCache>
                <c:ptCount val="1"/>
                <c:pt idx="0">
                  <c:v>%O2 x 10</c:v>
                </c:pt>
              </c:strCache>
            </c:strRef>
          </c:tx>
          <c:spPr>
            <a:ln w="19050">
              <a:solidFill>
                <a:srgbClr val="00B0F0"/>
              </a:solidFill>
            </a:ln>
          </c:spPr>
          <c:marker>
            <c:symbol val="none"/>
          </c:marker>
          <c:val>
            <c:numRef>
              <c:f>'Lopez Lab'!$K$2:$K$282</c:f>
              <c:numCache>
                <c:formatCode>0.00</c:formatCode>
                <c:ptCount val="281"/>
                <c:pt idx="0">
                  <c:v>210</c:v>
                </c:pt>
                <c:pt idx="1">
                  <c:v>210</c:v>
                </c:pt>
                <c:pt idx="2">
                  <c:v>209</c:v>
                </c:pt>
                <c:pt idx="3">
                  <c:v>208</c:v>
                </c:pt>
                <c:pt idx="4">
                  <c:v>202</c:v>
                </c:pt>
                <c:pt idx="5">
                  <c:v>193</c:v>
                </c:pt>
                <c:pt idx="6">
                  <c:v>186</c:v>
                </c:pt>
                <c:pt idx="7">
                  <c:v>179</c:v>
                </c:pt>
                <c:pt idx="8">
                  <c:v>174</c:v>
                </c:pt>
                <c:pt idx="9">
                  <c:v>169</c:v>
                </c:pt>
                <c:pt idx="10">
                  <c:v>164</c:v>
                </c:pt>
                <c:pt idx="11">
                  <c:v>159</c:v>
                </c:pt>
                <c:pt idx="12">
                  <c:v>154</c:v>
                </c:pt>
                <c:pt idx="13">
                  <c:v>150</c:v>
                </c:pt>
                <c:pt idx="14">
                  <c:v>144</c:v>
                </c:pt>
                <c:pt idx="15">
                  <c:v>140</c:v>
                </c:pt>
                <c:pt idx="16">
                  <c:v>138</c:v>
                </c:pt>
                <c:pt idx="17">
                  <c:v>134</c:v>
                </c:pt>
                <c:pt idx="18">
                  <c:v>128</c:v>
                </c:pt>
                <c:pt idx="19">
                  <c:v>122</c:v>
                </c:pt>
                <c:pt idx="20">
                  <c:v>117</c:v>
                </c:pt>
                <c:pt idx="21">
                  <c:v>113</c:v>
                </c:pt>
                <c:pt idx="22">
                  <c:v>110</c:v>
                </c:pt>
                <c:pt idx="23">
                  <c:v>107</c:v>
                </c:pt>
                <c:pt idx="24">
                  <c:v>103</c:v>
                </c:pt>
                <c:pt idx="25">
                  <c:v>101</c:v>
                </c:pt>
                <c:pt idx="26">
                  <c:v>99</c:v>
                </c:pt>
                <c:pt idx="27">
                  <c:v>99</c:v>
                </c:pt>
                <c:pt idx="28">
                  <c:v>101</c:v>
                </c:pt>
                <c:pt idx="29">
                  <c:v>103</c:v>
                </c:pt>
                <c:pt idx="30">
                  <c:v>105</c:v>
                </c:pt>
                <c:pt idx="31">
                  <c:v>106</c:v>
                </c:pt>
                <c:pt idx="32">
                  <c:v>106</c:v>
                </c:pt>
                <c:pt idx="33">
                  <c:v>104</c:v>
                </c:pt>
                <c:pt idx="34">
                  <c:v>100</c:v>
                </c:pt>
                <c:pt idx="35">
                  <c:v>97</c:v>
                </c:pt>
                <c:pt idx="36">
                  <c:v>95</c:v>
                </c:pt>
                <c:pt idx="37">
                  <c:v>95</c:v>
                </c:pt>
                <c:pt idx="38">
                  <c:v>95</c:v>
                </c:pt>
                <c:pt idx="39">
                  <c:v>94</c:v>
                </c:pt>
                <c:pt idx="40">
                  <c:v>93</c:v>
                </c:pt>
                <c:pt idx="41">
                  <c:v>92</c:v>
                </c:pt>
                <c:pt idx="42">
                  <c:v>93</c:v>
                </c:pt>
                <c:pt idx="43">
                  <c:v>94</c:v>
                </c:pt>
                <c:pt idx="44">
                  <c:v>96</c:v>
                </c:pt>
                <c:pt idx="45">
                  <c:v>96</c:v>
                </c:pt>
                <c:pt idx="46">
                  <c:v>97</c:v>
                </c:pt>
                <c:pt idx="47">
                  <c:v>98</c:v>
                </c:pt>
                <c:pt idx="48">
                  <c:v>97</c:v>
                </c:pt>
                <c:pt idx="49">
                  <c:v>96</c:v>
                </c:pt>
                <c:pt idx="50">
                  <c:v>95</c:v>
                </c:pt>
                <c:pt idx="51">
                  <c:v>95</c:v>
                </c:pt>
                <c:pt idx="52">
                  <c:v>97</c:v>
                </c:pt>
                <c:pt idx="53">
                  <c:v>99</c:v>
                </c:pt>
                <c:pt idx="54">
                  <c:v>102</c:v>
                </c:pt>
                <c:pt idx="55">
                  <c:v>104</c:v>
                </c:pt>
                <c:pt idx="56">
                  <c:v>106</c:v>
                </c:pt>
                <c:pt idx="57">
                  <c:v>107</c:v>
                </c:pt>
                <c:pt idx="58">
                  <c:v>108</c:v>
                </c:pt>
                <c:pt idx="59">
                  <c:v>108</c:v>
                </c:pt>
                <c:pt idx="60">
                  <c:v>108</c:v>
                </c:pt>
                <c:pt idx="61">
                  <c:v>108</c:v>
                </c:pt>
                <c:pt idx="62">
                  <c:v>107</c:v>
                </c:pt>
                <c:pt idx="63">
                  <c:v>107</c:v>
                </c:pt>
                <c:pt idx="64">
                  <c:v>105</c:v>
                </c:pt>
                <c:pt idx="65">
                  <c:v>104</c:v>
                </c:pt>
                <c:pt idx="66">
                  <c:v>104</c:v>
                </c:pt>
                <c:pt idx="67">
                  <c:v>105</c:v>
                </c:pt>
                <c:pt idx="68">
                  <c:v>107</c:v>
                </c:pt>
                <c:pt idx="69">
                  <c:v>109</c:v>
                </c:pt>
                <c:pt idx="70">
                  <c:v>111</c:v>
                </c:pt>
                <c:pt idx="71">
                  <c:v>112</c:v>
                </c:pt>
                <c:pt idx="72">
                  <c:v>113</c:v>
                </c:pt>
                <c:pt idx="73">
                  <c:v>114</c:v>
                </c:pt>
                <c:pt idx="74">
                  <c:v>115</c:v>
                </c:pt>
                <c:pt idx="75">
                  <c:v>115</c:v>
                </c:pt>
                <c:pt idx="76">
                  <c:v>115</c:v>
                </c:pt>
                <c:pt idx="77">
                  <c:v>116</c:v>
                </c:pt>
                <c:pt idx="78">
                  <c:v>117</c:v>
                </c:pt>
                <c:pt idx="79">
                  <c:v>118</c:v>
                </c:pt>
                <c:pt idx="80">
                  <c:v>119</c:v>
                </c:pt>
                <c:pt idx="81">
                  <c:v>120</c:v>
                </c:pt>
                <c:pt idx="82">
                  <c:v>121</c:v>
                </c:pt>
                <c:pt idx="83">
                  <c:v>121</c:v>
                </c:pt>
                <c:pt idx="84">
                  <c:v>122</c:v>
                </c:pt>
                <c:pt idx="85">
                  <c:v>124</c:v>
                </c:pt>
                <c:pt idx="86">
                  <c:v>119</c:v>
                </c:pt>
                <c:pt idx="87">
                  <c:v>118</c:v>
                </c:pt>
                <c:pt idx="88">
                  <c:v>116</c:v>
                </c:pt>
                <c:pt idx="89">
                  <c:v>120</c:v>
                </c:pt>
                <c:pt idx="90">
                  <c:v>124</c:v>
                </c:pt>
                <c:pt idx="91">
                  <c:v>127</c:v>
                </c:pt>
                <c:pt idx="92">
                  <c:v>128</c:v>
                </c:pt>
                <c:pt idx="93">
                  <c:v>128</c:v>
                </c:pt>
                <c:pt idx="94">
                  <c:v>128</c:v>
                </c:pt>
                <c:pt idx="95">
                  <c:v>128</c:v>
                </c:pt>
                <c:pt idx="96">
                  <c:v>128</c:v>
                </c:pt>
                <c:pt idx="97">
                  <c:v>129</c:v>
                </c:pt>
                <c:pt idx="98">
                  <c:v>128</c:v>
                </c:pt>
                <c:pt idx="99">
                  <c:v>128</c:v>
                </c:pt>
                <c:pt idx="100">
                  <c:v>128</c:v>
                </c:pt>
                <c:pt idx="101">
                  <c:v>128</c:v>
                </c:pt>
                <c:pt idx="102">
                  <c:v>128</c:v>
                </c:pt>
                <c:pt idx="103">
                  <c:v>129</c:v>
                </c:pt>
                <c:pt idx="104">
                  <c:v>129</c:v>
                </c:pt>
                <c:pt idx="105">
                  <c:v>129</c:v>
                </c:pt>
                <c:pt idx="106">
                  <c:v>130</c:v>
                </c:pt>
                <c:pt idx="107">
                  <c:v>132</c:v>
                </c:pt>
                <c:pt idx="108">
                  <c:v>133</c:v>
                </c:pt>
                <c:pt idx="109">
                  <c:v>135</c:v>
                </c:pt>
                <c:pt idx="110">
                  <c:v>136</c:v>
                </c:pt>
                <c:pt idx="111">
                  <c:v>137</c:v>
                </c:pt>
                <c:pt idx="112">
                  <c:v>138</c:v>
                </c:pt>
                <c:pt idx="113">
                  <c:v>139</c:v>
                </c:pt>
                <c:pt idx="114">
                  <c:v>141</c:v>
                </c:pt>
                <c:pt idx="115">
                  <c:v>142</c:v>
                </c:pt>
                <c:pt idx="116">
                  <c:v>142</c:v>
                </c:pt>
                <c:pt idx="117">
                  <c:v>143</c:v>
                </c:pt>
                <c:pt idx="118">
                  <c:v>143</c:v>
                </c:pt>
                <c:pt idx="119">
                  <c:v>145</c:v>
                </c:pt>
                <c:pt idx="120">
                  <c:v>146</c:v>
                </c:pt>
                <c:pt idx="121">
                  <c:v>147</c:v>
                </c:pt>
                <c:pt idx="122">
                  <c:v>148</c:v>
                </c:pt>
                <c:pt idx="123">
                  <c:v>150</c:v>
                </c:pt>
                <c:pt idx="124">
                  <c:v>152</c:v>
                </c:pt>
                <c:pt idx="125">
                  <c:v>154</c:v>
                </c:pt>
                <c:pt idx="126">
                  <c:v>155</c:v>
                </c:pt>
                <c:pt idx="127">
                  <c:v>157</c:v>
                </c:pt>
                <c:pt idx="128">
                  <c:v>158</c:v>
                </c:pt>
                <c:pt idx="129">
                  <c:v>159</c:v>
                </c:pt>
                <c:pt idx="130">
                  <c:v>159</c:v>
                </c:pt>
                <c:pt idx="131">
                  <c:v>160</c:v>
                </c:pt>
                <c:pt idx="132">
                  <c:v>161</c:v>
                </c:pt>
                <c:pt idx="133">
                  <c:v>161</c:v>
                </c:pt>
                <c:pt idx="134">
                  <c:v>162</c:v>
                </c:pt>
                <c:pt idx="135">
                  <c:v>162</c:v>
                </c:pt>
                <c:pt idx="136">
                  <c:v>162</c:v>
                </c:pt>
                <c:pt idx="137">
                  <c:v>163</c:v>
                </c:pt>
                <c:pt idx="138">
                  <c:v>163</c:v>
                </c:pt>
                <c:pt idx="139">
                  <c:v>163</c:v>
                </c:pt>
                <c:pt idx="140">
                  <c:v>164</c:v>
                </c:pt>
                <c:pt idx="141">
                  <c:v>164</c:v>
                </c:pt>
                <c:pt idx="142">
                  <c:v>164</c:v>
                </c:pt>
                <c:pt idx="143">
                  <c:v>164</c:v>
                </c:pt>
                <c:pt idx="144">
                  <c:v>164</c:v>
                </c:pt>
                <c:pt idx="145">
                  <c:v>164</c:v>
                </c:pt>
                <c:pt idx="146">
                  <c:v>165</c:v>
                </c:pt>
                <c:pt idx="147">
                  <c:v>165</c:v>
                </c:pt>
                <c:pt idx="148">
                  <c:v>165</c:v>
                </c:pt>
                <c:pt idx="149">
                  <c:v>165</c:v>
                </c:pt>
                <c:pt idx="150">
                  <c:v>165</c:v>
                </c:pt>
                <c:pt idx="151">
                  <c:v>165</c:v>
                </c:pt>
                <c:pt idx="152">
                  <c:v>165</c:v>
                </c:pt>
                <c:pt idx="153">
                  <c:v>164</c:v>
                </c:pt>
                <c:pt idx="154">
                  <c:v>164</c:v>
                </c:pt>
                <c:pt idx="155">
                  <c:v>165</c:v>
                </c:pt>
                <c:pt idx="156">
                  <c:v>165</c:v>
                </c:pt>
                <c:pt idx="157">
                  <c:v>165</c:v>
                </c:pt>
                <c:pt idx="158">
                  <c:v>165</c:v>
                </c:pt>
                <c:pt idx="159">
                  <c:v>166</c:v>
                </c:pt>
                <c:pt idx="160">
                  <c:v>166</c:v>
                </c:pt>
                <c:pt idx="161">
                  <c:v>167</c:v>
                </c:pt>
                <c:pt idx="162">
                  <c:v>167</c:v>
                </c:pt>
                <c:pt idx="163">
                  <c:v>167</c:v>
                </c:pt>
                <c:pt idx="164">
                  <c:v>168</c:v>
                </c:pt>
                <c:pt idx="165">
                  <c:v>168</c:v>
                </c:pt>
                <c:pt idx="166">
                  <c:v>169</c:v>
                </c:pt>
                <c:pt idx="167">
                  <c:v>170</c:v>
                </c:pt>
                <c:pt idx="168">
                  <c:v>171</c:v>
                </c:pt>
                <c:pt idx="169">
                  <c:v>171</c:v>
                </c:pt>
                <c:pt idx="170">
                  <c:v>172</c:v>
                </c:pt>
                <c:pt idx="171">
                  <c:v>172</c:v>
                </c:pt>
                <c:pt idx="172">
                  <c:v>173</c:v>
                </c:pt>
                <c:pt idx="173">
                  <c:v>173</c:v>
                </c:pt>
                <c:pt idx="174">
                  <c:v>173</c:v>
                </c:pt>
                <c:pt idx="175">
                  <c:v>173</c:v>
                </c:pt>
                <c:pt idx="176">
                  <c:v>173</c:v>
                </c:pt>
                <c:pt idx="177">
                  <c:v>173</c:v>
                </c:pt>
                <c:pt idx="178">
                  <c:v>173</c:v>
                </c:pt>
                <c:pt idx="179">
                  <c:v>173</c:v>
                </c:pt>
                <c:pt idx="180">
                  <c:v>170</c:v>
                </c:pt>
                <c:pt idx="181">
                  <c:v>167</c:v>
                </c:pt>
                <c:pt idx="182">
                  <c:v>165</c:v>
                </c:pt>
                <c:pt idx="183">
                  <c:v>163</c:v>
                </c:pt>
                <c:pt idx="184">
                  <c:v>161</c:v>
                </c:pt>
                <c:pt idx="185">
                  <c:v>160</c:v>
                </c:pt>
                <c:pt idx="186">
                  <c:v>160</c:v>
                </c:pt>
                <c:pt idx="187">
                  <c:v>160</c:v>
                </c:pt>
                <c:pt idx="188">
                  <c:v>160</c:v>
                </c:pt>
                <c:pt idx="189">
                  <c:v>161</c:v>
                </c:pt>
                <c:pt idx="190">
                  <c:v>162</c:v>
                </c:pt>
                <c:pt idx="191">
                  <c:v>163</c:v>
                </c:pt>
                <c:pt idx="192">
                  <c:v>164</c:v>
                </c:pt>
                <c:pt idx="193">
                  <c:v>165</c:v>
                </c:pt>
                <c:pt idx="194">
                  <c:v>167</c:v>
                </c:pt>
                <c:pt idx="195">
                  <c:v>168</c:v>
                </c:pt>
                <c:pt idx="196">
                  <c:v>169</c:v>
                </c:pt>
                <c:pt idx="197">
                  <c:v>170</c:v>
                </c:pt>
                <c:pt idx="198">
                  <c:v>171</c:v>
                </c:pt>
                <c:pt idx="199">
                  <c:v>172</c:v>
                </c:pt>
                <c:pt idx="200">
                  <c:v>174</c:v>
                </c:pt>
                <c:pt idx="201">
                  <c:v>176</c:v>
                </c:pt>
                <c:pt idx="202">
                  <c:v>177</c:v>
                </c:pt>
                <c:pt idx="203">
                  <c:v>178</c:v>
                </c:pt>
                <c:pt idx="204">
                  <c:v>179</c:v>
                </c:pt>
                <c:pt idx="205">
                  <c:v>180</c:v>
                </c:pt>
                <c:pt idx="206">
                  <c:v>181</c:v>
                </c:pt>
                <c:pt idx="207">
                  <c:v>182</c:v>
                </c:pt>
                <c:pt idx="208">
                  <c:v>183</c:v>
                </c:pt>
                <c:pt idx="209">
                  <c:v>183</c:v>
                </c:pt>
                <c:pt idx="210">
                  <c:v>183</c:v>
                </c:pt>
                <c:pt idx="211">
                  <c:v>183</c:v>
                </c:pt>
                <c:pt idx="212">
                  <c:v>180</c:v>
                </c:pt>
                <c:pt idx="213">
                  <c:v>176</c:v>
                </c:pt>
                <c:pt idx="214">
                  <c:v>173</c:v>
                </c:pt>
                <c:pt idx="215">
                  <c:v>171</c:v>
                </c:pt>
                <c:pt idx="216">
                  <c:v>169</c:v>
                </c:pt>
                <c:pt idx="217">
                  <c:v>168</c:v>
                </c:pt>
                <c:pt idx="218">
                  <c:v>168</c:v>
                </c:pt>
                <c:pt idx="219">
                  <c:v>167</c:v>
                </c:pt>
                <c:pt idx="220">
                  <c:v>168</c:v>
                </c:pt>
                <c:pt idx="221">
                  <c:v>169</c:v>
                </c:pt>
                <c:pt idx="222">
                  <c:v>170</c:v>
                </c:pt>
                <c:pt idx="223">
                  <c:v>170</c:v>
                </c:pt>
                <c:pt idx="224">
                  <c:v>171</c:v>
                </c:pt>
                <c:pt idx="225">
                  <c:v>172</c:v>
                </c:pt>
                <c:pt idx="226">
                  <c:v>173</c:v>
                </c:pt>
                <c:pt idx="227">
                  <c:v>173</c:v>
                </c:pt>
                <c:pt idx="228">
                  <c:v>174</c:v>
                </c:pt>
                <c:pt idx="229">
                  <c:v>175</c:v>
                </c:pt>
                <c:pt idx="230">
                  <c:v>175</c:v>
                </c:pt>
                <c:pt idx="231">
                  <c:v>176</c:v>
                </c:pt>
                <c:pt idx="232">
                  <c:v>177</c:v>
                </c:pt>
                <c:pt idx="233">
                  <c:v>177</c:v>
                </c:pt>
                <c:pt idx="234">
                  <c:v>178</c:v>
                </c:pt>
                <c:pt idx="235">
                  <c:v>179</c:v>
                </c:pt>
                <c:pt idx="236">
                  <c:v>179</c:v>
                </c:pt>
                <c:pt idx="237">
                  <c:v>180</c:v>
                </c:pt>
                <c:pt idx="238">
                  <c:v>181</c:v>
                </c:pt>
                <c:pt idx="239">
                  <c:v>183</c:v>
                </c:pt>
                <c:pt idx="240">
                  <c:v>184</c:v>
                </c:pt>
                <c:pt idx="241">
                  <c:v>186</c:v>
                </c:pt>
                <c:pt idx="242">
                  <c:v>187</c:v>
                </c:pt>
                <c:pt idx="243">
                  <c:v>188</c:v>
                </c:pt>
                <c:pt idx="244">
                  <c:v>186</c:v>
                </c:pt>
                <c:pt idx="245">
                  <c:v>185</c:v>
                </c:pt>
                <c:pt idx="246">
                  <c:v>183</c:v>
                </c:pt>
                <c:pt idx="247">
                  <c:v>183</c:v>
                </c:pt>
                <c:pt idx="248">
                  <c:v>182</c:v>
                </c:pt>
                <c:pt idx="249">
                  <c:v>181</c:v>
                </c:pt>
                <c:pt idx="250">
                  <c:v>181</c:v>
                </c:pt>
                <c:pt idx="251">
                  <c:v>181</c:v>
                </c:pt>
                <c:pt idx="252">
                  <c:v>181</c:v>
                </c:pt>
                <c:pt idx="253">
                  <c:v>181</c:v>
                </c:pt>
                <c:pt idx="254">
                  <c:v>181</c:v>
                </c:pt>
                <c:pt idx="255">
                  <c:v>181</c:v>
                </c:pt>
                <c:pt idx="256">
                  <c:v>182</c:v>
                </c:pt>
                <c:pt idx="257">
                  <c:v>183</c:v>
                </c:pt>
                <c:pt idx="258">
                  <c:v>184</c:v>
                </c:pt>
                <c:pt idx="259">
                  <c:v>185</c:v>
                </c:pt>
                <c:pt idx="260">
                  <c:v>186</c:v>
                </c:pt>
                <c:pt idx="261">
                  <c:v>187</c:v>
                </c:pt>
                <c:pt idx="262">
                  <c:v>188</c:v>
                </c:pt>
                <c:pt idx="263">
                  <c:v>189</c:v>
                </c:pt>
                <c:pt idx="264">
                  <c:v>190</c:v>
                </c:pt>
                <c:pt idx="265">
                  <c:v>191</c:v>
                </c:pt>
                <c:pt idx="266">
                  <c:v>192</c:v>
                </c:pt>
                <c:pt idx="267">
                  <c:v>191</c:v>
                </c:pt>
                <c:pt idx="268">
                  <c:v>190</c:v>
                </c:pt>
                <c:pt idx="269">
                  <c:v>189</c:v>
                </c:pt>
                <c:pt idx="270">
                  <c:v>188</c:v>
                </c:pt>
                <c:pt idx="271">
                  <c:v>188</c:v>
                </c:pt>
                <c:pt idx="272">
                  <c:v>188</c:v>
                </c:pt>
                <c:pt idx="273">
                  <c:v>189</c:v>
                </c:pt>
                <c:pt idx="274">
                  <c:v>189</c:v>
                </c:pt>
                <c:pt idx="275">
                  <c:v>190</c:v>
                </c:pt>
                <c:pt idx="276">
                  <c:v>191</c:v>
                </c:pt>
                <c:pt idx="277">
                  <c:v>191</c:v>
                </c:pt>
                <c:pt idx="278">
                  <c:v>192</c:v>
                </c:pt>
                <c:pt idx="279">
                  <c:v>193</c:v>
                </c:pt>
                <c:pt idx="280">
                  <c:v>194</c:v>
                </c:pt>
              </c:numCache>
            </c:numRef>
          </c:val>
        </c:ser>
        <c:marker val="1"/>
        <c:axId val="152836736"/>
        <c:axId val="152846720"/>
      </c:lineChart>
      <c:catAx>
        <c:axId val="152836736"/>
        <c:scaling>
          <c:orientation val="minMax"/>
        </c:scaling>
        <c:axPos val="b"/>
        <c:numFmt formatCode="0" sourceLinked="1"/>
        <c:tickLblPos val="nextTo"/>
        <c:crossAx val="152846720"/>
        <c:crosses val="autoZero"/>
        <c:auto val="1"/>
        <c:lblAlgn val="ctr"/>
        <c:lblOffset val="100"/>
        <c:tickMarkSkip val="4"/>
      </c:catAx>
      <c:valAx>
        <c:axId val="152846720"/>
        <c:scaling>
          <c:orientation val="minMax"/>
          <c:max val="210"/>
          <c:min val="0"/>
        </c:scaling>
        <c:axPos val="l"/>
        <c:majorGridlines/>
        <c:numFmt formatCode="0" sourceLinked="1"/>
        <c:tickLblPos val="nextTo"/>
        <c:crossAx val="152836736"/>
        <c:crosses val="autoZero"/>
        <c:crossBetween val="between"/>
        <c:majorUnit val="10"/>
      </c:valAx>
    </c:plotArea>
    <c:legend>
      <c:legendPos val="r"/>
      <c:layout>
        <c:manualLayout>
          <c:xMode val="edge"/>
          <c:yMode val="edge"/>
          <c:x val="0.14163109748267769"/>
          <c:y val="6.9878795638350089E-2"/>
          <c:w val="0.12839535469025276"/>
          <c:h val="0.23522488957173043"/>
        </c:manualLayout>
      </c:layout>
    </c:legend>
    <c:plotVisOnly val="1"/>
    <c:dispBlanksAs val="gap"/>
  </c:chart>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a:pPr>
            <a:r>
              <a:rPr lang="fr-FR"/>
              <a:t>PB</a:t>
            </a:r>
            <a:r>
              <a:rPr lang="fr-FR" baseline="0"/>
              <a:t> 14/12/2010</a:t>
            </a:r>
            <a:endParaRPr lang="fr-FR"/>
          </a:p>
        </c:rich>
      </c:tx>
      <c:layout/>
      <c:overlay val="1"/>
    </c:title>
    <c:plotArea>
      <c:layout>
        <c:manualLayout>
          <c:layoutTarget val="inner"/>
          <c:xMode val="edge"/>
          <c:yMode val="edge"/>
          <c:x val="6.4095530040240517E-2"/>
          <c:y val="3.6980685945932602E-2"/>
          <c:w val="0.91564650147918381"/>
          <c:h val="0.86610326934939585"/>
        </c:manualLayout>
      </c:layout>
      <c:lineChart>
        <c:grouping val="standard"/>
        <c:ser>
          <c:idx val="0"/>
          <c:order val="0"/>
          <c:tx>
            <c:strRef>
              <c:f>[1]Sheet1!$B$17</c:f>
              <c:strCache>
                <c:ptCount val="1"/>
                <c:pt idx="0">
                  <c:v>CO2 x 10</c:v>
                </c:pt>
              </c:strCache>
            </c:strRef>
          </c:tx>
          <c:spPr>
            <a:ln w="19050">
              <a:solidFill>
                <a:srgbClr val="FFC000"/>
              </a:solidFill>
            </a:ln>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[1]Sheet1!$C$17:$BE$17</c:f>
              <c:numCache>
                <c:formatCode>General</c:formatCode>
                <c:ptCount val="55"/>
                <c:pt idx="0">
                  <c:v>115</c:v>
                </c:pt>
                <c:pt idx="1">
                  <c:v>127.6</c:v>
                </c:pt>
                <c:pt idx="2">
                  <c:v>116</c:v>
                </c:pt>
                <c:pt idx="3">
                  <c:v>112.10000000000001</c:v>
                </c:pt>
                <c:pt idx="4">
                  <c:v>108.3</c:v>
                </c:pt>
                <c:pt idx="5">
                  <c:v>99.600000000000009</c:v>
                </c:pt>
                <c:pt idx="6">
                  <c:v>102.5</c:v>
                </c:pt>
                <c:pt idx="7">
                  <c:v>107.30000000000001</c:v>
                </c:pt>
                <c:pt idx="8">
                  <c:v>112.10000000000001</c:v>
                </c:pt>
                <c:pt idx="9">
                  <c:v>106.30000000000001</c:v>
                </c:pt>
                <c:pt idx="10">
                  <c:v>110.19999999999999</c:v>
                </c:pt>
                <c:pt idx="11">
                  <c:v>113.10000000000001</c:v>
                </c:pt>
                <c:pt idx="12">
                  <c:v>115</c:v>
                </c:pt>
                <c:pt idx="13">
                  <c:v>118.9</c:v>
                </c:pt>
                <c:pt idx="14">
                  <c:v>120.8</c:v>
                </c:pt>
                <c:pt idx="15">
                  <c:v>122.8</c:v>
                </c:pt>
                <c:pt idx="16">
                  <c:v>124.7</c:v>
                </c:pt>
                <c:pt idx="17">
                  <c:v>123.69999999999999</c:v>
                </c:pt>
                <c:pt idx="18">
                  <c:v>124.7</c:v>
                </c:pt>
                <c:pt idx="19">
                  <c:v>133.4</c:v>
                </c:pt>
                <c:pt idx="20">
                  <c:v>128.6</c:v>
                </c:pt>
                <c:pt idx="21">
                  <c:v>130.5</c:v>
                </c:pt>
                <c:pt idx="22">
                  <c:v>129.5</c:v>
                </c:pt>
                <c:pt idx="23">
                  <c:v>132.4</c:v>
                </c:pt>
                <c:pt idx="24">
                  <c:v>130.5</c:v>
                </c:pt>
                <c:pt idx="25">
                  <c:v>132.4</c:v>
                </c:pt>
                <c:pt idx="26">
                  <c:v>126.6</c:v>
                </c:pt>
                <c:pt idx="27">
                  <c:v>122.8</c:v>
                </c:pt>
                <c:pt idx="28">
                  <c:v>124.7</c:v>
                </c:pt>
                <c:pt idx="29">
                  <c:v>122.8</c:v>
                </c:pt>
                <c:pt idx="30">
                  <c:v>113.10000000000001</c:v>
                </c:pt>
                <c:pt idx="31">
                  <c:v>114.1</c:v>
                </c:pt>
                <c:pt idx="32">
                  <c:v>113.10000000000001</c:v>
                </c:pt>
                <c:pt idx="33">
                  <c:v>114.1</c:v>
                </c:pt>
                <c:pt idx="34">
                  <c:v>116</c:v>
                </c:pt>
                <c:pt idx="35">
                  <c:v>113.10000000000001</c:v>
                </c:pt>
                <c:pt idx="36">
                  <c:v>111.19999999999999</c:v>
                </c:pt>
                <c:pt idx="37">
                  <c:v>109.2</c:v>
                </c:pt>
                <c:pt idx="38">
                  <c:v>109.2</c:v>
                </c:pt>
                <c:pt idx="39">
                  <c:v>109.2</c:v>
                </c:pt>
                <c:pt idx="40">
                  <c:v>117</c:v>
                </c:pt>
                <c:pt idx="41">
                  <c:v>112.10000000000001</c:v>
                </c:pt>
                <c:pt idx="42">
                  <c:v>111.19999999999999</c:v>
                </c:pt>
                <c:pt idx="43">
                  <c:v>108.3</c:v>
                </c:pt>
                <c:pt idx="44">
                  <c:v>108.3</c:v>
                </c:pt>
                <c:pt idx="45">
                  <c:v>107.30000000000001</c:v>
                </c:pt>
                <c:pt idx="46">
                  <c:v>102.5</c:v>
                </c:pt>
                <c:pt idx="47">
                  <c:v>101.5</c:v>
                </c:pt>
                <c:pt idx="48">
                  <c:v>97.6</c:v>
                </c:pt>
                <c:pt idx="49">
                  <c:v>107.30000000000001</c:v>
                </c:pt>
                <c:pt idx="50">
                  <c:v>108.3</c:v>
                </c:pt>
                <c:pt idx="51">
                  <c:v>108.3</c:v>
                </c:pt>
                <c:pt idx="52">
                  <c:v>102.5</c:v>
                </c:pt>
                <c:pt idx="53">
                  <c:v>70.599999999999994</c:v>
                </c:pt>
                <c:pt idx="54">
                  <c:v>41.6</c:v>
                </c:pt>
              </c:numCache>
            </c:numRef>
          </c:val>
        </c:ser>
        <c:ser>
          <c:idx val="1"/>
          <c:order val="1"/>
          <c:tx>
            <c:strRef>
              <c:f>[1]Sheet1!$B$18</c:f>
              <c:strCache>
                <c:ptCount val="1"/>
                <c:pt idx="0">
                  <c:v>Facteur air x 10</c:v>
                </c:pt>
              </c:strCache>
            </c:strRef>
          </c:tx>
          <c:spPr>
            <a:ln w="19050">
              <a:solidFill>
                <a:srgbClr val="0070C0"/>
              </a:solidFill>
            </a:ln>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[1]Sheet1!$C$18:$BE$18</c:f>
              <c:numCache>
                <c:formatCode>General</c:formatCode>
                <c:ptCount val="55"/>
                <c:pt idx="0">
                  <c:v>17.600000000000001</c:v>
                </c:pt>
                <c:pt idx="1">
                  <c:v>15.9</c:v>
                </c:pt>
                <c:pt idx="2">
                  <c:v>17.5</c:v>
                </c:pt>
                <c:pt idx="3">
                  <c:v>18.100000000000001</c:v>
                </c:pt>
                <c:pt idx="4">
                  <c:v>18.799999999999997</c:v>
                </c:pt>
                <c:pt idx="5">
                  <c:v>20.399999999999999</c:v>
                </c:pt>
                <c:pt idx="6">
                  <c:v>19.8</c:v>
                </c:pt>
                <c:pt idx="7">
                  <c:v>18.899999999999999</c:v>
                </c:pt>
                <c:pt idx="8">
                  <c:v>18.100000000000001</c:v>
                </c:pt>
                <c:pt idx="9">
                  <c:v>19.099999999999998</c:v>
                </c:pt>
                <c:pt idx="10">
                  <c:v>18.400000000000002</c:v>
                </c:pt>
                <c:pt idx="11">
                  <c:v>17.899999999999999</c:v>
                </c:pt>
                <c:pt idx="12">
                  <c:v>17.600000000000001</c:v>
                </c:pt>
                <c:pt idx="13">
                  <c:v>17.100000000000001</c:v>
                </c:pt>
                <c:pt idx="14">
                  <c:v>16.8</c:v>
                </c:pt>
                <c:pt idx="15">
                  <c:v>16.5</c:v>
                </c:pt>
                <c:pt idx="16">
                  <c:v>16.299999999999997</c:v>
                </c:pt>
                <c:pt idx="17">
                  <c:v>16.399999999999999</c:v>
                </c:pt>
                <c:pt idx="18">
                  <c:v>16.299999999999997</c:v>
                </c:pt>
                <c:pt idx="19">
                  <c:v>15.2</c:v>
                </c:pt>
                <c:pt idx="20">
                  <c:v>15.8</c:v>
                </c:pt>
                <c:pt idx="21">
                  <c:v>15.600000000000001</c:v>
                </c:pt>
                <c:pt idx="22">
                  <c:v>15.700000000000001</c:v>
                </c:pt>
                <c:pt idx="23">
                  <c:v>15.3</c:v>
                </c:pt>
                <c:pt idx="24">
                  <c:v>15.600000000000001</c:v>
                </c:pt>
                <c:pt idx="25">
                  <c:v>15.3</c:v>
                </c:pt>
                <c:pt idx="26">
                  <c:v>16</c:v>
                </c:pt>
                <c:pt idx="27">
                  <c:v>16.5</c:v>
                </c:pt>
                <c:pt idx="28">
                  <c:v>16.299999999999997</c:v>
                </c:pt>
                <c:pt idx="29">
                  <c:v>16.5</c:v>
                </c:pt>
                <c:pt idx="30">
                  <c:v>17.899999999999999</c:v>
                </c:pt>
                <c:pt idx="31">
                  <c:v>17.8</c:v>
                </c:pt>
                <c:pt idx="32">
                  <c:v>17.899999999999999</c:v>
                </c:pt>
                <c:pt idx="33">
                  <c:v>17.8</c:v>
                </c:pt>
                <c:pt idx="34">
                  <c:v>17.5</c:v>
                </c:pt>
                <c:pt idx="35">
                  <c:v>17.899999999999999</c:v>
                </c:pt>
                <c:pt idx="36">
                  <c:v>18.3</c:v>
                </c:pt>
                <c:pt idx="37">
                  <c:v>18.600000000000001</c:v>
                </c:pt>
                <c:pt idx="38">
                  <c:v>18.600000000000001</c:v>
                </c:pt>
                <c:pt idx="39">
                  <c:v>18.600000000000001</c:v>
                </c:pt>
                <c:pt idx="40">
                  <c:v>17.399999999999999</c:v>
                </c:pt>
                <c:pt idx="41">
                  <c:v>18.100000000000001</c:v>
                </c:pt>
                <c:pt idx="42">
                  <c:v>18.3</c:v>
                </c:pt>
                <c:pt idx="43">
                  <c:v>18.799999999999997</c:v>
                </c:pt>
                <c:pt idx="44">
                  <c:v>18.799999999999997</c:v>
                </c:pt>
                <c:pt idx="45">
                  <c:v>18.899999999999999</c:v>
                </c:pt>
                <c:pt idx="46">
                  <c:v>19.8</c:v>
                </c:pt>
                <c:pt idx="47">
                  <c:v>20</c:v>
                </c:pt>
                <c:pt idx="48">
                  <c:v>20.8</c:v>
                </c:pt>
                <c:pt idx="49">
                  <c:v>18.899999999999999</c:v>
                </c:pt>
                <c:pt idx="50">
                  <c:v>18.799999999999997</c:v>
                </c:pt>
                <c:pt idx="51">
                  <c:v>18.799999999999997</c:v>
                </c:pt>
                <c:pt idx="52">
                  <c:v>19.8</c:v>
                </c:pt>
                <c:pt idx="53">
                  <c:v>28.799999999999997</c:v>
                </c:pt>
                <c:pt idx="54">
                  <c:v>48.8</c:v>
                </c:pt>
              </c:numCache>
            </c:numRef>
          </c:val>
        </c:ser>
        <c:ser>
          <c:idx val="2"/>
          <c:order val="2"/>
          <c:tx>
            <c:strRef>
              <c:f>[1]Sheet1!$B$19</c:f>
              <c:strCache>
                <c:ptCount val="1"/>
                <c:pt idx="0">
                  <c:v>O2 x 10</c:v>
                </c:pt>
              </c:strCache>
            </c:strRef>
          </c:tx>
          <c:spPr>
            <a:ln w="19050">
              <a:solidFill>
                <a:srgbClr val="00B0F0"/>
              </a:solidFill>
            </a:ln>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[1]Sheet1!$C$19:$BE$19</c:f>
              <c:numCache>
                <c:formatCode>General</c:formatCode>
                <c:ptCount val="55"/>
                <c:pt idx="0">
                  <c:v>91</c:v>
                </c:pt>
                <c:pt idx="1">
                  <c:v>78</c:v>
                </c:pt>
                <c:pt idx="2">
                  <c:v>90</c:v>
                </c:pt>
                <c:pt idx="3">
                  <c:v>94</c:v>
                </c:pt>
                <c:pt idx="4">
                  <c:v>98</c:v>
                </c:pt>
                <c:pt idx="5">
                  <c:v>107</c:v>
                </c:pt>
                <c:pt idx="6">
                  <c:v>104</c:v>
                </c:pt>
                <c:pt idx="7">
                  <c:v>99</c:v>
                </c:pt>
                <c:pt idx="8">
                  <c:v>94</c:v>
                </c:pt>
                <c:pt idx="9">
                  <c:v>100</c:v>
                </c:pt>
                <c:pt idx="10">
                  <c:v>96</c:v>
                </c:pt>
                <c:pt idx="11">
                  <c:v>93</c:v>
                </c:pt>
                <c:pt idx="12">
                  <c:v>91</c:v>
                </c:pt>
                <c:pt idx="13">
                  <c:v>87</c:v>
                </c:pt>
                <c:pt idx="14">
                  <c:v>85</c:v>
                </c:pt>
                <c:pt idx="15">
                  <c:v>83</c:v>
                </c:pt>
                <c:pt idx="16">
                  <c:v>81</c:v>
                </c:pt>
                <c:pt idx="17">
                  <c:v>82</c:v>
                </c:pt>
                <c:pt idx="18">
                  <c:v>81</c:v>
                </c:pt>
                <c:pt idx="19">
                  <c:v>72</c:v>
                </c:pt>
                <c:pt idx="20">
                  <c:v>77</c:v>
                </c:pt>
                <c:pt idx="21">
                  <c:v>75</c:v>
                </c:pt>
                <c:pt idx="22">
                  <c:v>76</c:v>
                </c:pt>
                <c:pt idx="23">
                  <c:v>73</c:v>
                </c:pt>
                <c:pt idx="24">
                  <c:v>75</c:v>
                </c:pt>
                <c:pt idx="25">
                  <c:v>73</c:v>
                </c:pt>
                <c:pt idx="26">
                  <c:v>79</c:v>
                </c:pt>
                <c:pt idx="27">
                  <c:v>83</c:v>
                </c:pt>
                <c:pt idx="28">
                  <c:v>81</c:v>
                </c:pt>
                <c:pt idx="29">
                  <c:v>83</c:v>
                </c:pt>
                <c:pt idx="30">
                  <c:v>93</c:v>
                </c:pt>
                <c:pt idx="31">
                  <c:v>92</c:v>
                </c:pt>
                <c:pt idx="32">
                  <c:v>93</c:v>
                </c:pt>
                <c:pt idx="33">
                  <c:v>92</c:v>
                </c:pt>
                <c:pt idx="34">
                  <c:v>90</c:v>
                </c:pt>
                <c:pt idx="35">
                  <c:v>93</c:v>
                </c:pt>
                <c:pt idx="36">
                  <c:v>95</c:v>
                </c:pt>
                <c:pt idx="37">
                  <c:v>97</c:v>
                </c:pt>
                <c:pt idx="38">
                  <c:v>97</c:v>
                </c:pt>
                <c:pt idx="39">
                  <c:v>97</c:v>
                </c:pt>
                <c:pt idx="40">
                  <c:v>89</c:v>
                </c:pt>
                <c:pt idx="41">
                  <c:v>94</c:v>
                </c:pt>
                <c:pt idx="42">
                  <c:v>95</c:v>
                </c:pt>
                <c:pt idx="43">
                  <c:v>98</c:v>
                </c:pt>
                <c:pt idx="44">
                  <c:v>98</c:v>
                </c:pt>
                <c:pt idx="45">
                  <c:v>99</c:v>
                </c:pt>
                <c:pt idx="46">
                  <c:v>104</c:v>
                </c:pt>
                <c:pt idx="47">
                  <c:v>105</c:v>
                </c:pt>
                <c:pt idx="48">
                  <c:v>109</c:v>
                </c:pt>
                <c:pt idx="49">
                  <c:v>99</c:v>
                </c:pt>
                <c:pt idx="50">
                  <c:v>98</c:v>
                </c:pt>
                <c:pt idx="51">
                  <c:v>98</c:v>
                </c:pt>
                <c:pt idx="52">
                  <c:v>104</c:v>
                </c:pt>
                <c:pt idx="53">
                  <c:v>137</c:v>
                </c:pt>
                <c:pt idx="54">
                  <c:v>167</c:v>
                </c:pt>
              </c:numCache>
            </c:numRef>
          </c:val>
        </c:ser>
        <c:ser>
          <c:idx val="3"/>
          <c:order val="3"/>
          <c:tx>
            <c:strRef>
              <c:f>[1]Sheet1!$B$20</c:f>
              <c:strCache>
                <c:ptCount val="1"/>
                <c:pt idx="0">
                  <c:v>CO en % X 100</c:v>
                </c:pt>
              </c:strCache>
            </c:strRef>
          </c:tx>
          <c:spPr>
            <a:ln w="19050">
              <a:solidFill>
                <a:srgbClr val="FF0000"/>
              </a:solidFill>
            </a:ln>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[1]Sheet1!$C$20:$BE$20</c:f>
              <c:numCache>
                <c:formatCode>General</c:formatCode>
                <c:ptCount val="55"/>
                <c:pt idx="0">
                  <c:v>6.42</c:v>
                </c:pt>
                <c:pt idx="1">
                  <c:v>11.56</c:v>
                </c:pt>
                <c:pt idx="2">
                  <c:v>9.09</c:v>
                </c:pt>
                <c:pt idx="3">
                  <c:v>4.55</c:v>
                </c:pt>
                <c:pt idx="4">
                  <c:v>4.78</c:v>
                </c:pt>
                <c:pt idx="5">
                  <c:v>3.17</c:v>
                </c:pt>
                <c:pt idx="6">
                  <c:v>1.96</c:v>
                </c:pt>
                <c:pt idx="7">
                  <c:v>2.52</c:v>
                </c:pt>
                <c:pt idx="8">
                  <c:v>3.06</c:v>
                </c:pt>
                <c:pt idx="9">
                  <c:v>1.83</c:v>
                </c:pt>
                <c:pt idx="10">
                  <c:v>1.88</c:v>
                </c:pt>
                <c:pt idx="11">
                  <c:v>1.48</c:v>
                </c:pt>
                <c:pt idx="12">
                  <c:v>1.58</c:v>
                </c:pt>
                <c:pt idx="13">
                  <c:v>1.83</c:v>
                </c:pt>
                <c:pt idx="14">
                  <c:v>2.06</c:v>
                </c:pt>
                <c:pt idx="15">
                  <c:v>1.97</c:v>
                </c:pt>
                <c:pt idx="16">
                  <c:v>2.14</c:v>
                </c:pt>
                <c:pt idx="17">
                  <c:v>2.04</c:v>
                </c:pt>
                <c:pt idx="18">
                  <c:v>2.89</c:v>
                </c:pt>
                <c:pt idx="19">
                  <c:v>8.15</c:v>
                </c:pt>
                <c:pt idx="20">
                  <c:v>2.2400000000000002</c:v>
                </c:pt>
                <c:pt idx="21">
                  <c:v>1.97</c:v>
                </c:pt>
                <c:pt idx="22">
                  <c:v>1.66</c:v>
                </c:pt>
                <c:pt idx="23">
                  <c:v>1.9</c:v>
                </c:pt>
                <c:pt idx="24">
                  <c:v>2.0499999999999998</c:v>
                </c:pt>
                <c:pt idx="25">
                  <c:v>2.12</c:v>
                </c:pt>
                <c:pt idx="26">
                  <c:v>1.63</c:v>
                </c:pt>
                <c:pt idx="27">
                  <c:v>1.02</c:v>
                </c:pt>
                <c:pt idx="28">
                  <c:v>0.95</c:v>
                </c:pt>
                <c:pt idx="29">
                  <c:v>1.82</c:v>
                </c:pt>
                <c:pt idx="30">
                  <c:v>1.57</c:v>
                </c:pt>
                <c:pt idx="31">
                  <c:v>2.21</c:v>
                </c:pt>
                <c:pt idx="32">
                  <c:v>1.49</c:v>
                </c:pt>
                <c:pt idx="33">
                  <c:v>1.33</c:v>
                </c:pt>
                <c:pt idx="34">
                  <c:v>1.43</c:v>
                </c:pt>
                <c:pt idx="35">
                  <c:v>0.99</c:v>
                </c:pt>
                <c:pt idx="36">
                  <c:v>0.83</c:v>
                </c:pt>
                <c:pt idx="37">
                  <c:v>1.1599999999999999</c:v>
                </c:pt>
                <c:pt idx="38">
                  <c:v>0.99</c:v>
                </c:pt>
                <c:pt idx="39">
                  <c:v>0.94</c:v>
                </c:pt>
                <c:pt idx="40">
                  <c:v>1.78</c:v>
                </c:pt>
                <c:pt idx="41">
                  <c:v>0.92</c:v>
                </c:pt>
                <c:pt idx="42">
                  <c:v>0.7</c:v>
                </c:pt>
                <c:pt idx="43">
                  <c:v>0.56000000000000005</c:v>
                </c:pt>
                <c:pt idx="44">
                  <c:v>0.71</c:v>
                </c:pt>
                <c:pt idx="45">
                  <c:v>1.02</c:v>
                </c:pt>
                <c:pt idx="46">
                  <c:v>1.88</c:v>
                </c:pt>
                <c:pt idx="47">
                  <c:v>1.62</c:v>
                </c:pt>
                <c:pt idx="48">
                  <c:v>1.77</c:v>
                </c:pt>
                <c:pt idx="49">
                  <c:v>1.26</c:v>
                </c:pt>
                <c:pt idx="50">
                  <c:v>1.89</c:v>
                </c:pt>
                <c:pt idx="51">
                  <c:v>5.91</c:v>
                </c:pt>
                <c:pt idx="52">
                  <c:v>4.01</c:v>
                </c:pt>
                <c:pt idx="53">
                  <c:v>18.98</c:v>
                </c:pt>
                <c:pt idx="54">
                  <c:v>14.91</c:v>
                </c:pt>
              </c:numCache>
            </c:numRef>
          </c:val>
        </c:ser>
        <c:ser>
          <c:idx val="4"/>
          <c:order val="4"/>
          <c:tx>
            <c:strRef>
              <c:f>[1]Sheet1!$B$11</c:f>
              <c:strCache>
                <c:ptCount val="1"/>
                <c:pt idx="0">
                  <c:v>Rendement</c:v>
                </c:pt>
              </c:strCache>
            </c:strRef>
          </c:tx>
          <c:spPr>
            <a:ln w="19050">
              <a:solidFill>
                <a:schemeClr val="tx1">
                  <a:lumMod val="95000"/>
                  <a:lumOff val="5000"/>
                </a:schemeClr>
              </a:solidFill>
            </a:ln>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[1]Sheet1!$C$11:$BE$11</c:f>
              <c:numCache>
                <c:formatCode>General</c:formatCode>
                <c:ptCount val="55"/>
                <c:pt idx="0">
                  <c:v>96.4</c:v>
                </c:pt>
                <c:pt idx="1">
                  <c:v>94.5</c:v>
                </c:pt>
                <c:pt idx="2">
                  <c:v>93.9</c:v>
                </c:pt>
                <c:pt idx="3">
                  <c:v>93.6</c:v>
                </c:pt>
                <c:pt idx="4">
                  <c:v>93.1</c:v>
                </c:pt>
                <c:pt idx="5">
                  <c:v>92.2</c:v>
                </c:pt>
                <c:pt idx="6">
                  <c:v>92.6</c:v>
                </c:pt>
                <c:pt idx="7">
                  <c:v>92.9</c:v>
                </c:pt>
                <c:pt idx="8">
                  <c:v>92.9</c:v>
                </c:pt>
                <c:pt idx="9">
                  <c:v>92.3</c:v>
                </c:pt>
                <c:pt idx="10">
                  <c:v>92.1</c:v>
                </c:pt>
                <c:pt idx="11">
                  <c:v>92.4</c:v>
                </c:pt>
                <c:pt idx="12">
                  <c:v>92.5</c:v>
                </c:pt>
                <c:pt idx="13">
                  <c:v>92.7</c:v>
                </c:pt>
                <c:pt idx="14">
                  <c:v>92.5</c:v>
                </c:pt>
                <c:pt idx="15">
                  <c:v>92.8</c:v>
                </c:pt>
                <c:pt idx="16">
                  <c:v>92.8</c:v>
                </c:pt>
                <c:pt idx="17">
                  <c:v>92.6</c:v>
                </c:pt>
                <c:pt idx="18">
                  <c:v>92.5</c:v>
                </c:pt>
                <c:pt idx="19">
                  <c:v>92.8</c:v>
                </c:pt>
                <c:pt idx="20">
                  <c:v>92.5</c:v>
                </c:pt>
                <c:pt idx="21">
                  <c:v>92.6</c:v>
                </c:pt>
                <c:pt idx="22">
                  <c:v>92.5</c:v>
                </c:pt>
                <c:pt idx="23">
                  <c:v>92.7</c:v>
                </c:pt>
                <c:pt idx="24">
                  <c:v>92.5</c:v>
                </c:pt>
                <c:pt idx="25">
                  <c:v>92.6</c:v>
                </c:pt>
                <c:pt idx="26">
                  <c:v>92.2</c:v>
                </c:pt>
                <c:pt idx="27">
                  <c:v>92.1</c:v>
                </c:pt>
                <c:pt idx="28">
                  <c:v>92.1</c:v>
                </c:pt>
                <c:pt idx="29">
                  <c:v>92.3</c:v>
                </c:pt>
                <c:pt idx="30">
                  <c:v>91.8</c:v>
                </c:pt>
                <c:pt idx="31">
                  <c:v>92</c:v>
                </c:pt>
                <c:pt idx="32">
                  <c:v>91.8</c:v>
                </c:pt>
                <c:pt idx="33">
                  <c:v>92</c:v>
                </c:pt>
                <c:pt idx="34">
                  <c:v>92.1</c:v>
                </c:pt>
                <c:pt idx="35">
                  <c:v>91.8</c:v>
                </c:pt>
                <c:pt idx="36">
                  <c:v>91.8</c:v>
                </c:pt>
                <c:pt idx="37">
                  <c:v>91.8</c:v>
                </c:pt>
                <c:pt idx="38">
                  <c:v>91.5</c:v>
                </c:pt>
                <c:pt idx="39">
                  <c:v>91.3</c:v>
                </c:pt>
                <c:pt idx="40">
                  <c:v>91.8</c:v>
                </c:pt>
                <c:pt idx="41">
                  <c:v>91.3</c:v>
                </c:pt>
                <c:pt idx="42">
                  <c:v>91.1</c:v>
                </c:pt>
                <c:pt idx="43">
                  <c:v>91.2</c:v>
                </c:pt>
                <c:pt idx="44">
                  <c:v>91</c:v>
                </c:pt>
                <c:pt idx="45">
                  <c:v>90.9</c:v>
                </c:pt>
                <c:pt idx="46">
                  <c:v>90.5</c:v>
                </c:pt>
                <c:pt idx="47">
                  <c:v>90.7</c:v>
                </c:pt>
                <c:pt idx="48">
                  <c:v>90.3</c:v>
                </c:pt>
                <c:pt idx="49">
                  <c:v>91.3</c:v>
                </c:pt>
                <c:pt idx="50">
                  <c:v>91.2</c:v>
                </c:pt>
                <c:pt idx="51">
                  <c:v>90.9</c:v>
                </c:pt>
                <c:pt idx="52">
                  <c:v>90.1</c:v>
                </c:pt>
                <c:pt idx="53">
                  <c:v>85.5</c:v>
                </c:pt>
                <c:pt idx="54">
                  <c:v>73.900000000000006</c:v>
                </c:pt>
              </c:numCache>
            </c:numRef>
          </c:val>
        </c:ser>
        <c:ser>
          <c:idx val="5"/>
          <c:order val="5"/>
          <c:tx>
            <c:strRef>
              <c:f>[1]Sheet1!$B$6</c:f>
              <c:strCache>
                <c:ptCount val="1"/>
                <c:pt idx="0">
                  <c:v>Temp. fumees</c:v>
                </c:pt>
              </c:strCache>
            </c:strRef>
          </c:tx>
          <c:spPr>
            <a:ln w="19050">
              <a:solidFill>
                <a:srgbClr val="92D050"/>
              </a:solidFill>
            </a:ln>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[1]Sheet1!$C$6:$BE$6</c:f>
              <c:numCache>
                <c:formatCode>General</c:formatCode>
                <c:ptCount val="55"/>
                <c:pt idx="0">
                  <c:v>77</c:v>
                </c:pt>
                <c:pt idx="1">
                  <c:v>115.9</c:v>
                </c:pt>
                <c:pt idx="2">
                  <c:v>116.6</c:v>
                </c:pt>
                <c:pt idx="3">
                  <c:v>118.4</c:v>
                </c:pt>
                <c:pt idx="4">
                  <c:v>121.7</c:v>
                </c:pt>
                <c:pt idx="5">
                  <c:v>126.9</c:v>
                </c:pt>
                <c:pt idx="6">
                  <c:v>124.9</c:v>
                </c:pt>
                <c:pt idx="7">
                  <c:v>124.5</c:v>
                </c:pt>
                <c:pt idx="8">
                  <c:v>129.19999999999999</c:v>
                </c:pt>
                <c:pt idx="9">
                  <c:v>132</c:v>
                </c:pt>
                <c:pt idx="10">
                  <c:v>139.1</c:v>
                </c:pt>
                <c:pt idx="11">
                  <c:v>138.69999999999999</c:v>
                </c:pt>
                <c:pt idx="12">
                  <c:v>138.1</c:v>
                </c:pt>
                <c:pt idx="13">
                  <c:v>139.80000000000001</c:v>
                </c:pt>
                <c:pt idx="14">
                  <c:v>145.19999999999999</c:v>
                </c:pt>
                <c:pt idx="15">
                  <c:v>142.1</c:v>
                </c:pt>
                <c:pt idx="16">
                  <c:v>142.9</c:v>
                </c:pt>
                <c:pt idx="17">
                  <c:v>145.80000000000001</c:v>
                </c:pt>
                <c:pt idx="18">
                  <c:v>149.1</c:v>
                </c:pt>
                <c:pt idx="19">
                  <c:v>151.1</c:v>
                </c:pt>
                <c:pt idx="20">
                  <c:v>153</c:v>
                </c:pt>
                <c:pt idx="21">
                  <c:v>152.69999999999999</c:v>
                </c:pt>
                <c:pt idx="22">
                  <c:v>152.80000000000001</c:v>
                </c:pt>
                <c:pt idx="23">
                  <c:v>153.19999999999999</c:v>
                </c:pt>
                <c:pt idx="24">
                  <c:v>155</c:v>
                </c:pt>
                <c:pt idx="25">
                  <c:v>155.5</c:v>
                </c:pt>
                <c:pt idx="26">
                  <c:v>155.1</c:v>
                </c:pt>
                <c:pt idx="27">
                  <c:v>154.30000000000001</c:v>
                </c:pt>
                <c:pt idx="28">
                  <c:v>156.4</c:v>
                </c:pt>
                <c:pt idx="29">
                  <c:v>149.9</c:v>
                </c:pt>
                <c:pt idx="30">
                  <c:v>148.19999999999999</c:v>
                </c:pt>
                <c:pt idx="31">
                  <c:v>146.4</c:v>
                </c:pt>
                <c:pt idx="32">
                  <c:v>148.9</c:v>
                </c:pt>
                <c:pt idx="33">
                  <c:v>146.5</c:v>
                </c:pt>
                <c:pt idx="34">
                  <c:v>146.30000000000001</c:v>
                </c:pt>
                <c:pt idx="35">
                  <c:v>148.80000000000001</c:v>
                </c:pt>
                <c:pt idx="36">
                  <c:v>145.4</c:v>
                </c:pt>
                <c:pt idx="37">
                  <c:v>144.4</c:v>
                </c:pt>
                <c:pt idx="38">
                  <c:v>149</c:v>
                </c:pt>
                <c:pt idx="39">
                  <c:v>152.19999999999999</c:v>
                </c:pt>
                <c:pt idx="40">
                  <c:v>152.19999999999999</c:v>
                </c:pt>
                <c:pt idx="41">
                  <c:v>154.30000000000001</c:v>
                </c:pt>
                <c:pt idx="42">
                  <c:v>155.9</c:v>
                </c:pt>
                <c:pt idx="43">
                  <c:v>152.30000000000001</c:v>
                </c:pt>
                <c:pt idx="44">
                  <c:v>154.1</c:v>
                </c:pt>
                <c:pt idx="45">
                  <c:v>155.5</c:v>
                </c:pt>
                <c:pt idx="46">
                  <c:v>154</c:v>
                </c:pt>
                <c:pt idx="47">
                  <c:v>150.4</c:v>
                </c:pt>
                <c:pt idx="48">
                  <c:v>150.9</c:v>
                </c:pt>
                <c:pt idx="49">
                  <c:v>149.19999999999999</c:v>
                </c:pt>
                <c:pt idx="50">
                  <c:v>151.9</c:v>
                </c:pt>
                <c:pt idx="51">
                  <c:v>156.30000000000001</c:v>
                </c:pt>
                <c:pt idx="52">
                  <c:v>160</c:v>
                </c:pt>
                <c:pt idx="53">
                  <c:v>160.9</c:v>
                </c:pt>
                <c:pt idx="54">
                  <c:v>155</c:v>
                </c:pt>
              </c:numCache>
            </c:numRef>
          </c:val>
        </c:ser>
        <c:marker val="1"/>
        <c:axId val="155180032"/>
        <c:axId val="156209536"/>
      </c:lineChart>
      <c:catAx>
        <c:axId val="155180032"/>
        <c:scaling>
          <c:orientation val="minMax"/>
        </c:scaling>
        <c:axPos val="b"/>
        <c:numFmt formatCode="General" sourceLinked="1"/>
        <c:tickLblPos val="nextTo"/>
        <c:txPr>
          <a:bodyPr rot="-5400000" vert="horz"/>
          <a:lstStyle/>
          <a:p>
            <a:pPr>
              <a:defRPr/>
            </a:pPr>
            <a:endParaRPr lang="fr-FR"/>
          </a:p>
        </c:txPr>
        <c:crossAx val="156209536"/>
        <c:crosses val="autoZero"/>
        <c:auto val="1"/>
        <c:lblAlgn val="ctr"/>
        <c:lblOffset val="100"/>
      </c:catAx>
      <c:valAx>
        <c:axId val="156209536"/>
        <c:scaling>
          <c:orientation val="minMax"/>
          <c:max val="210"/>
        </c:scaling>
        <c:axPos val="l"/>
        <c:majorGridlines/>
        <c:numFmt formatCode="General" sourceLinked="1"/>
        <c:tickLblPos val="nextTo"/>
        <c:crossAx val="155180032"/>
        <c:crosses val="autoZero"/>
        <c:crossBetween val="between"/>
        <c:majorUnit val="10"/>
        <c:minorUnit val="5"/>
      </c:valAx>
    </c:plotArea>
    <c:legend>
      <c:legendPos val="r"/>
      <c:layout>
        <c:manualLayout>
          <c:xMode val="edge"/>
          <c:yMode val="edge"/>
          <c:x val="7.8558723848839287E-2"/>
          <c:y val="3.2318522648216635E-2"/>
          <c:w val="0.19452679458756975"/>
          <c:h val="0.25629179374191202"/>
        </c:manualLayout>
      </c:layout>
    </c:legend>
    <c:plotVisOnly val="1"/>
    <c:dispBlanksAs val="gap"/>
  </c:chart>
  <c:printSettings>
    <c:headerFooter/>
    <c:pageMargins b="0" l="0" r="0" t="0" header="0.31496062992126123" footer="0.3149606299212612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lang val="fr-FR"/>
  <c:chart>
    <c:plotArea>
      <c:layout>
        <c:manualLayout>
          <c:layoutTarget val="inner"/>
          <c:xMode val="edge"/>
          <c:yMode val="edge"/>
          <c:x val="5.4952886986687641E-2"/>
          <c:y val="2.4468362942235526E-2"/>
          <c:w val="0.93356428007474679"/>
          <c:h val="0.85201466345632415"/>
        </c:manualLayout>
      </c:layout>
      <c:lineChart>
        <c:grouping val="standard"/>
        <c:ser>
          <c:idx val="0"/>
          <c:order val="0"/>
          <c:tx>
            <c:strRef>
              <c:f>'Lopez Lab'!$D$1</c:f>
              <c:strCache>
                <c:ptCount val="1"/>
                <c:pt idx="0">
                  <c:v>°C Tstack</c:v>
                </c:pt>
              </c:strCache>
            </c:strRef>
          </c:tx>
          <c:spPr>
            <a:ln w="12700"/>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Lab'!$D$2:$D$282</c:f>
              <c:numCache>
                <c:formatCode>0</c:formatCode>
                <c:ptCount val="281"/>
                <c:pt idx="1">
                  <c:v>65.277777777777771</c:v>
                </c:pt>
                <c:pt idx="2">
                  <c:v>68.944444444444443</c:v>
                </c:pt>
                <c:pt idx="3">
                  <c:v>70.333333333333329</c:v>
                </c:pt>
                <c:pt idx="4">
                  <c:v>72.333333333333329</c:v>
                </c:pt>
                <c:pt idx="5">
                  <c:v>71.777777777777771</c:v>
                </c:pt>
                <c:pt idx="6">
                  <c:v>74.055555555555557</c:v>
                </c:pt>
                <c:pt idx="7">
                  <c:v>75.222222222222229</c:v>
                </c:pt>
                <c:pt idx="8">
                  <c:v>76.166666666666657</c:v>
                </c:pt>
                <c:pt idx="9">
                  <c:v>76.611111111111114</c:v>
                </c:pt>
                <c:pt idx="10">
                  <c:v>77.111111111111114</c:v>
                </c:pt>
                <c:pt idx="11">
                  <c:v>78.5</c:v>
                </c:pt>
                <c:pt idx="12">
                  <c:v>81.111111111111114</c:v>
                </c:pt>
                <c:pt idx="13">
                  <c:v>81.611111111111114</c:v>
                </c:pt>
                <c:pt idx="14">
                  <c:v>82.555555555555557</c:v>
                </c:pt>
                <c:pt idx="15">
                  <c:v>84.833333333333329</c:v>
                </c:pt>
                <c:pt idx="16">
                  <c:v>86.666666666666671</c:v>
                </c:pt>
                <c:pt idx="17">
                  <c:v>88.222222222222229</c:v>
                </c:pt>
                <c:pt idx="18">
                  <c:v>89.444444444444443</c:v>
                </c:pt>
                <c:pt idx="19">
                  <c:v>89.944444444444443</c:v>
                </c:pt>
                <c:pt idx="20">
                  <c:v>92.055555555555543</c:v>
                </c:pt>
                <c:pt idx="21">
                  <c:v>91.722222222222214</c:v>
                </c:pt>
                <c:pt idx="22">
                  <c:v>95.666666666666657</c:v>
                </c:pt>
                <c:pt idx="23">
                  <c:v>97.277777777777771</c:v>
                </c:pt>
                <c:pt idx="24">
                  <c:v>99.055555555555557</c:v>
                </c:pt>
                <c:pt idx="25">
                  <c:v>99.777777777777771</c:v>
                </c:pt>
                <c:pt idx="26">
                  <c:v>101.49999999999999</c:v>
                </c:pt>
                <c:pt idx="27">
                  <c:v>101.38888888888889</c:v>
                </c:pt>
                <c:pt idx="28">
                  <c:v>103.44444444444443</c:v>
                </c:pt>
                <c:pt idx="29">
                  <c:v>102.38888888888889</c:v>
                </c:pt>
                <c:pt idx="30">
                  <c:v>106.16666666666666</c:v>
                </c:pt>
                <c:pt idx="31">
                  <c:v>106.27777777777779</c:v>
                </c:pt>
                <c:pt idx="32">
                  <c:v>110.72222222222223</c:v>
                </c:pt>
                <c:pt idx="33">
                  <c:v>112.38888888888889</c:v>
                </c:pt>
                <c:pt idx="34">
                  <c:v>113.61111111111111</c:v>
                </c:pt>
                <c:pt idx="35">
                  <c:v>114.44444444444444</c:v>
                </c:pt>
                <c:pt idx="36">
                  <c:v>115.72222222222223</c:v>
                </c:pt>
                <c:pt idx="37">
                  <c:v>116.22222222222221</c:v>
                </c:pt>
                <c:pt idx="38">
                  <c:v>117.72222222222223</c:v>
                </c:pt>
                <c:pt idx="39">
                  <c:v>118.16666666666666</c:v>
                </c:pt>
                <c:pt idx="40">
                  <c:v>119.05555555555556</c:v>
                </c:pt>
                <c:pt idx="41">
                  <c:v>116.55555555555556</c:v>
                </c:pt>
                <c:pt idx="42">
                  <c:v>113.38888888888889</c:v>
                </c:pt>
                <c:pt idx="43">
                  <c:v>116.94444444444444</c:v>
                </c:pt>
                <c:pt idx="44">
                  <c:v>117.11111111111111</c:v>
                </c:pt>
                <c:pt idx="45">
                  <c:v>116.49999999999999</c:v>
                </c:pt>
                <c:pt idx="46">
                  <c:v>118.88888888888889</c:v>
                </c:pt>
                <c:pt idx="47">
                  <c:v>117.83333333333333</c:v>
                </c:pt>
                <c:pt idx="48">
                  <c:v>120.5</c:v>
                </c:pt>
                <c:pt idx="49">
                  <c:v>120.77777777777777</c:v>
                </c:pt>
                <c:pt idx="50">
                  <c:v>120.83333333333333</c:v>
                </c:pt>
                <c:pt idx="51">
                  <c:v>121.83333333333334</c:v>
                </c:pt>
                <c:pt idx="52">
                  <c:v>122.11111111111111</c:v>
                </c:pt>
                <c:pt idx="53">
                  <c:v>122.66666666666667</c:v>
                </c:pt>
                <c:pt idx="54">
                  <c:v>121.94444444444444</c:v>
                </c:pt>
                <c:pt idx="55">
                  <c:v>121.94444444444444</c:v>
                </c:pt>
                <c:pt idx="56">
                  <c:v>124.16666666666666</c:v>
                </c:pt>
                <c:pt idx="57">
                  <c:v>123.33333333333333</c:v>
                </c:pt>
                <c:pt idx="58">
                  <c:v>124.61111111111111</c:v>
                </c:pt>
                <c:pt idx="59">
                  <c:v>125.1111111111111</c:v>
                </c:pt>
                <c:pt idx="60">
                  <c:v>129.11111111111109</c:v>
                </c:pt>
                <c:pt idx="61">
                  <c:v>130.2222222222222</c:v>
                </c:pt>
                <c:pt idx="62">
                  <c:v>126.55555555555556</c:v>
                </c:pt>
                <c:pt idx="63">
                  <c:v>126.49999999999999</c:v>
                </c:pt>
                <c:pt idx="64">
                  <c:v>130.16666666666666</c:v>
                </c:pt>
                <c:pt idx="65">
                  <c:v>129.44444444444443</c:v>
                </c:pt>
                <c:pt idx="66">
                  <c:v>130.88888888888889</c:v>
                </c:pt>
                <c:pt idx="67">
                  <c:v>131.61111111111109</c:v>
                </c:pt>
                <c:pt idx="68">
                  <c:v>133.55555555555554</c:v>
                </c:pt>
                <c:pt idx="69">
                  <c:v>134.5</c:v>
                </c:pt>
                <c:pt idx="70">
                  <c:v>135.27777777777777</c:v>
                </c:pt>
                <c:pt idx="71">
                  <c:v>135.94444444444443</c:v>
                </c:pt>
                <c:pt idx="72">
                  <c:v>136.33333333333331</c:v>
                </c:pt>
                <c:pt idx="73">
                  <c:v>137.11111111111111</c:v>
                </c:pt>
                <c:pt idx="74">
                  <c:v>137.88888888888889</c:v>
                </c:pt>
                <c:pt idx="75">
                  <c:v>137.99999999999997</c:v>
                </c:pt>
                <c:pt idx="76">
                  <c:v>139.16666666666666</c:v>
                </c:pt>
                <c:pt idx="77">
                  <c:v>139.05555555555557</c:v>
                </c:pt>
                <c:pt idx="78">
                  <c:v>140.72222222222223</c:v>
                </c:pt>
                <c:pt idx="79">
                  <c:v>141.11111111111111</c:v>
                </c:pt>
                <c:pt idx="80">
                  <c:v>138.83333333333331</c:v>
                </c:pt>
                <c:pt idx="81">
                  <c:v>140.49999999999997</c:v>
                </c:pt>
                <c:pt idx="82">
                  <c:v>141.27777777777777</c:v>
                </c:pt>
                <c:pt idx="83">
                  <c:v>125.1111111111111</c:v>
                </c:pt>
                <c:pt idx="84">
                  <c:v>137.05555555555554</c:v>
                </c:pt>
                <c:pt idx="85">
                  <c:v>119.77777777777777</c:v>
                </c:pt>
                <c:pt idx="86">
                  <c:v>137.66666666666666</c:v>
                </c:pt>
                <c:pt idx="87">
                  <c:v>139.44444444444443</c:v>
                </c:pt>
                <c:pt idx="88">
                  <c:v>140.72222222222223</c:v>
                </c:pt>
                <c:pt idx="89">
                  <c:v>142.22222222222223</c:v>
                </c:pt>
                <c:pt idx="90">
                  <c:v>143.38888888888889</c:v>
                </c:pt>
                <c:pt idx="91">
                  <c:v>142.83333333333334</c:v>
                </c:pt>
                <c:pt idx="92">
                  <c:v>144.27777777777777</c:v>
                </c:pt>
                <c:pt idx="93">
                  <c:v>144.33333333333334</c:v>
                </c:pt>
                <c:pt idx="94">
                  <c:v>146.11111111111111</c:v>
                </c:pt>
                <c:pt idx="95">
                  <c:v>143.66666666666669</c:v>
                </c:pt>
                <c:pt idx="96">
                  <c:v>138.66666666666669</c:v>
                </c:pt>
                <c:pt idx="97">
                  <c:v>139.11111111111109</c:v>
                </c:pt>
                <c:pt idx="98">
                  <c:v>140.61111111111111</c:v>
                </c:pt>
                <c:pt idx="99">
                  <c:v>140.55555555555554</c:v>
                </c:pt>
                <c:pt idx="100">
                  <c:v>139</c:v>
                </c:pt>
                <c:pt idx="101">
                  <c:v>141.5</c:v>
                </c:pt>
                <c:pt idx="102">
                  <c:v>139.83333333333331</c:v>
                </c:pt>
                <c:pt idx="103">
                  <c:v>141.33333333333331</c:v>
                </c:pt>
                <c:pt idx="104">
                  <c:v>143.88888888888889</c:v>
                </c:pt>
                <c:pt idx="105">
                  <c:v>143.05555555555554</c:v>
                </c:pt>
                <c:pt idx="106">
                  <c:v>145.27777777777777</c:v>
                </c:pt>
                <c:pt idx="107">
                  <c:v>144.16666666666666</c:v>
                </c:pt>
                <c:pt idx="108">
                  <c:v>146.5</c:v>
                </c:pt>
                <c:pt idx="109">
                  <c:v>146.61111111111109</c:v>
                </c:pt>
                <c:pt idx="110">
                  <c:v>146.33333333333331</c:v>
                </c:pt>
                <c:pt idx="111">
                  <c:v>146.38888888888889</c:v>
                </c:pt>
                <c:pt idx="112">
                  <c:v>146</c:v>
                </c:pt>
                <c:pt idx="113">
                  <c:v>145.44444444444446</c:v>
                </c:pt>
                <c:pt idx="114">
                  <c:v>146</c:v>
                </c:pt>
                <c:pt idx="115">
                  <c:v>147.61111111111111</c:v>
                </c:pt>
                <c:pt idx="116">
                  <c:v>147.38888888888889</c:v>
                </c:pt>
                <c:pt idx="117">
                  <c:v>145.2222222222222</c:v>
                </c:pt>
                <c:pt idx="118">
                  <c:v>145.38888888888889</c:v>
                </c:pt>
                <c:pt idx="119">
                  <c:v>144.5</c:v>
                </c:pt>
                <c:pt idx="120">
                  <c:v>144.61111111111111</c:v>
                </c:pt>
                <c:pt idx="121">
                  <c:v>145.94444444444443</c:v>
                </c:pt>
                <c:pt idx="122">
                  <c:v>147.05555555555554</c:v>
                </c:pt>
                <c:pt idx="123">
                  <c:v>147.05555555555554</c:v>
                </c:pt>
                <c:pt idx="124">
                  <c:v>147.2777777777778</c:v>
                </c:pt>
                <c:pt idx="125">
                  <c:v>149.5</c:v>
                </c:pt>
                <c:pt idx="126">
                  <c:v>149.72222222222223</c:v>
                </c:pt>
                <c:pt idx="127">
                  <c:v>150.38888888888889</c:v>
                </c:pt>
                <c:pt idx="128">
                  <c:v>150.27777777777777</c:v>
                </c:pt>
                <c:pt idx="129">
                  <c:v>151.5</c:v>
                </c:pt>
                <c:pt idx="130">
                  <c:v>151.05555555555554</c:v>
                </c:pt>
                <c:pt idx="131">
                  <c:v>150.61111111111111</c:v>
                </c:pt>
                <c:pt idx="132">
                  <c:v>149</c:v>
                </c:pt>
                <c:pt idx="133">
                  <c:v>148.7222222222222</c:v>
                </c:pt>
                <c:pt idx="134">
                  <c:v>149.33333333333334</c:v>
                </c:pt>
                <c:pt idx="135">
                  <c:v>150.16666666666666</c:v>
                </c:pt>
                <c:pt idx="136">
                  <c:v>151.16666666666669</c:v>
                </c:pt>
                <c:pt idx="137">
                  <c:v>151.16666666666669</c:v>
                </c:pt>
                <c:pt idx="138">
                  <c:v>151.72222222222223</c:v>
                </c:pt>
                <c:pt idx="139">
                  <c:v>152.77777777777777</c:v>
                </c:pt>
                <c:pt idx="140">
                  <c:v>151.88888888888889</c:v>
                </c:pt>
                <c:pt idx="141">
                  <c:v>152.77777777777777</c:v>
                </c:pt>
                <c:pt idx="142">
                  <c:v>152.5</c:v>
                </c:pt>
                <c:pt idx="143">
                  <c:v>153.16666666666666</c:v>
                </c:pt>
                <c:pt idx="144">
                  <c:v>152.38888888888889</c:v>
                </c:pt>
                <c:pt idx="145">
                  <c:v>152.5</c:v>
                </c:pt>
                <c:pt idx="146">
                  <c:v>151.38888888888889</c:v>
                </c:pt>
                <c:pt idx="147">
                  <c:v>151</c:v>
                </c:pt>
                <c:pt idx="148">
                  <c:v>151.05555555555554</c:v>
                </c:pt>
                <c:pt idx="149">
                  <c:v>151.11111111111111</c:v>
                </c:pt>
                <c:pt idx="150">
                  <c:v>151.5</c:v>
                </c:pt>
                <c:pt idx="151">
                  <c:v>151.55555555555557</c:v>
                </c:pt>
                <c:pt idx="152">
                  <c:v>152.55555555555557</c:v>
                </c:pt>
                <c:pt idx="153">
                  <c:v>151.55555555555557</c:v>
                </c:pt>
                <c:pt idx="154">
                  <c:v>152.16666666666666</c:v>
                </c:pt>
                <c:pt idx="155">
                  <c:v>151.77777777777777</c:v>
                </c:pt>
                <c:pt idx="156">
                  <c:v>151.83333333333334</c:v>
                </c:pt>
                <c:pt idx="157">
                  <c:v>152.2777777777778</c:v>
                </c:pt>
                <c:pt idx="158">
                  <c:v>152.66666666666666</c:v>
                </c:pt>
                <c:pt idx="159">
                  <c:v>152.55555555555557</c:v>
                </c:pt>
                <c:pt idx="160">
                  <c:v>152.88888888888889</c:v>
                </c:pt>
                <c:pt idx="161">
                  <c:v>153.16666666666666</c:v>
                </c:pt>
                <c:pt idx="162">
                  <c:v>152.7222222222222</c:v>
                </c:pt>
                <c:pt idx="163">
                  <c:v>152.22222222222223</c:v>
                </c:pt>
                <c:pt idx="164">
                  <c:v>152.83333333333334</c:v>
                </c:pt>
                <c:pt idx="165">
                  <c:v>151.77777777777777</c:v>
                </c:pt>
                <c:pt idx="166">
                  <c:v>151.33333333333331</c:v>
                </c:pt>
                <c:pt idx="167">
                  <c:v>152.05555555555554</c:v>
                </c:pt>
                <c:pt idx="168">
                  <c:v>151.44444444444446</c:v>
                </c:pt>
                <c:pt idx="169">
                  <c:v>151.11111111111111</c:v>
                </c:pt>
                <c:pt idx="170">
                  <c:v>151.38888888888889</c:v>
                </c:pt>
                <c:pt idx="171">
                  <c:v>151.94444444444443</c:v>
                </c:pt>
                <c:pt idx="172">
                  <c:v>152.16666666666666</c:v>
                </c:pt>
                <c:pt idx="173">
                  <c:v>151.66666666666666</c:v>
                </c:pt>
                <c:pt idx="174">
                  <c:v>151.05555555555554</c:v>
                </c:pt>
                <c:pt idx="175">
                  <c:v>151.88888888888889</c:v>
                </c:pt>
                <c:pt idx="176">
                  <c:v>163.7222222222222</c:v>
                </c:pt>
                <c:pt idx="177">
                  <c:v>152.66666666666666</c:v>
                </c:pt>
                <c:pt idx="178">
                  <c:v>152.94444444444446</c:v>
                </c:pt>
                <c:pt idx="179">
                  <c:v>152.88888888888889</c:v>
                </c:pt>
                <c:pt idx="180">
                  <c:v>153.44444444444443</c:v>
                </c:pt>
                <c:pt idx="181">
                  <c:v>154</c:v>
                </c:pt>
                <c:pt idx="182">
                  <c:v>154.27777777777777</c:v>
                </c:pt>
                <c:pt idx="183">
                  <c:v>154.44444444444443</c:v>
                </c:pt>
                <c:pt idx="184">
                  <c:v>154.11111111111109</c:v>
                </c:pt>
                <c:pt idx="185">
                  <c:v>154</c:v>
                </c:pt>
                <c:pt idx="186">
                  <c:v>154.27777777777777</c:v>
                </c:pt>
                <c:pt idx="187">
                  <c:v>154.66666666666666</c:v>
                </c:pt>
                <c:pt idx="188">
                  <c:v>154.22222222222223</c:v>
                </c:pt>
                <c:pt idx="189">
                  <c:v>152.83333333333334</c:v>
                </c:pt>
                <c:pt idx="190">
                  <c:v>154.7777777777778</c:v>
                </c:pt>
                <c:pt idx="191">
                  <c:v>152.66666666666666</c:v>
                </c:pt>
                <c:pt idx="192">
                  <c:v>153.7222222222222</c:v>
                </c:pt>
                <c:pt idx="193">
                  <c:v>153.38888888888889</c:v>
                </c:pt>
                <c:pt idx="194">
                  <c:v>152.55555555555557</c:v>
                </c:pt>
                <c:pt idx="195">
                  <c:v>152.5</c:v>
                </c:pt>
                <c:pt idx="196">
                  <c:v>151.61111111111109</c:v>
                </c:pt>
                <c:pt idx="197">
                  <c:v>149.27777777777777</c:v>
                </c:pt>
                <c:pt idx="198">
                  <c:v>147.66666666666666</c:v>
                </c:pt>
                <c:pt idx="199">
                  <c:v>146.11111111111111</c:v>
                </c:pt>
                <c:pt idx="200">
                  <c:v>146.77777777777777</c:v>
                </c:pt>
                <c:pt idx="201">
                  <c:v>146.2222222222222</c:v>
                </c:pt>
                <c:pt idx="202">
                  <c:v>146.05555555555554</c:v>
                </c:pt>
                <c:pt idx="203">
                  <c:v>145.61111111111111</c:v>
                </c:pt>
                <c:pt idx="204">
                  <c:v>146.83333333333334</c:v>
                </c:pt>
                <c:pt idx="205">
                  <c:v>145.94444444444443</c:v>
                </c:pt>
                <c:pt idx="206">
                  <c:v>144.7777777777778</c:v>
                </c:pt>
                <c:pt idx="207">
                  <c:v>144.61111111111111</c:v>
                </c:pt>
                <c:pt idx="208">
                  <c:v>144.83333333333331</c:v>
                </c:pt>
                <c:pt idx="209">
                  <c:v>142</c:v>
                </c:pt>
                <c:pt idx="210">
                  <c:v>144.66666666666666</c:v>
                </c:pt>
                <c:pt idx="211">
                  <c:v>146.38888888888889</c:v>
                </c:pt>
                <c:pt idx="212">
                  <c:v>147.11111111111111</c:v>
                </c:pt>
                <c:pt idx="213">
                  <c:v>147.55555555555557</c:v>
                </c:pt>
                <c:pt idx="214">
                  <c:v>149.16666666666666</c:v>
                </c:pt>
                <c:pt idx="215">
                  <c:v>148.22222222222223</c:v>
                </c:pt>
                <c:pt idx="216">
                  <c:v>148.55555555555554</c:v>
                </c:pt>
                <c:pt idx="217">
                  <c:v>148.83333333333331</c:v>
                </c:pt>
                <c:pt idx="218">
                  <c:v>148.27777777777777</c:v>
                </c:pt>
                <c:pt idx="219">
                  <c:v>147.7222222222222</c:v>
                </c:pt>
                <c:pt idx="220">
                  <c:v>148.55555555555554</c:v>
                </c:pt>
                <c:pt idx="221">
                  <c:v>148.44444444444443</c:v>
                </c:pt>
                <c:pt idx="222">
                  <c:v>149.16666666666666</c:v>
                </c:pt>
                <c:pt idx="223">
                  <c:v>149.5</c:v>
                </c:pt>
                <c:pt idx="224">
                  <c:v>150.55555555555554</c:v>
                </c:pt>
                <c:pt idx="225">
                  <c:v>150.55555555555554</c:v>
                </c:pt>
                <c:pt idx="226">
                  <c:v>150.2222222222222</c:v>
                </c:pt>
                <c:pt idx="227">
                  <c:v>151.11111111111111</c:v>
                </c:pt>
                <c:pt idx="228">
                  <c:v>150.83333333333334</c:v>
                </c:pt>
                <c:pt idx="229">
                  <c:v>151.33333333333331</c:v>
                </c:pt>
                <c:pt idx="230">
                  <c:v>150.61111111111111</c:v>
                </c:pt>
                <c:pt idx="231">
                  <c:v>150.16666666666666</c:v>
                </c:pt>
                <c:pt idx="232">
                  <c:v>149.38888888888889</c:v>
                </c:pt>
                <c:pt idx="233">
                  <c:v>148.88888888888889</c:v>
                </c:pt>
                <c:pt idx="234">
                  <c:v>148.88888888888889</c:v>
                </c:pt>
                <c:pt idx="235">
                  <c:v>147.33333333333331</c:v>
                </c:pt>
                <c:pt idx="236">
                  <c:v>147.44444444444443</c:v>
                </c:pt>
                <c:pt idx="237">
                  <c:v>147.66666666666666</c:v>
                </c:pt>
                <c:pt idx="238">
                  <c:v>147.05555555555554</c:v>
                </c:pt>
                <c:pt idx="239">
                  <c:v>148.05555555555554</c:v>
                </c:pt>
                <c:pt idx="240">
                  <c:v>146.11111111111111</c:v>
                </c:pt>
                <c:pt idx="241">
                  <c:v>146.94444444444443</c:v>
                </c:pt>
                <c:pt idx="242">
                  <c:v>148.11111111111111</c:v>
                </c:pt>
                <c:pt idx="243">
                  <c:v>148.11111111111111</c:v>
                </c:pt>
                <c:pt idx="244">
                  <c:v>148.22222222222223</c:v>
                </c:pt>
                <c:pt idx="245">
                  <c:v>148.16666666666666</c:v>
                </c:pt>
                <c:pt idx="246">
                  <c:v>149.44444444444443</c:v>
                </c:pt>
                <c:pt idx="247">
                  <c:v>149.7777777777778</c:v>
                </c:pt>
                <c:pt idx="248">
                  <c:v>149.7777777777778</c:v>
                </c:pt>
                <c:pt idx="249">
                  <c:v>150.05555555555557</c:v>
                </c:pt>
                <c:pt idx="250">
                  <c:v>150</c:v>
                </c:pt>
                <c:pt idx="251">
                  <c:v>149.94444444444443</c:v>
                </c:pt>
                <c:pt idx="252">
                  <c:v>150.49999999999997</c:v>
                </c:pt>
                <c:pt idx="253">
                  <c:v>150.44444444444446</c:v>
                </c:pt>
                <c:pt idx="254">
                  <c:v>149.94444444444443</c:v>
                </c:pt>
                <c:pt idx="255">
                  <c:v>150.16666666666666</c:v>
                </c:pt>
                <c:pt idx="256">
                  <c:v>150.05555555555557</c:v>
                </c:pt>
                <c:pt idx="257">
                  <c:v>149.44444444444443</c:v>
                </c:pt>
                <c:pt idx="258">
                  <c:v>149</c:v>
                </c:pt>
                <c:pt idx="259">
                  <c:v>148.94444444444446</c:v>
                </c:pt>
                <c:pt idx="260">
                  <c:v>148.22222222222223</c:v>
                </c:pt>
                <c:pt idx="261">
                  <c:v>147.88888888888889</c:v>
                </c:pt>
                <c:pt idx="262">
                  <c:v>147.66666666666666</c:v>
                </c:pt>
                <c:pt idx="263">
                  <c:v>145.55555555555554</c:v>
                </c:pt>
                <c:pt idx="264">
                  <c:v>146.2222222222222</c:v>
                </c:pt>
                <c:pt idx="265">
                  <c:v>147</c:v>
                </c:pt>
                <c:pt idx="266">
                  <c:v>147</c:v>
                </c:pt>
                <c:pt idx="267">
                  <c:v>148.27777777777777</c:v>
                </c:pt>
                <c:pt idx="268">
                  <c:v>147.55555555555557</c:v>
                </c:pt>
                <c:pt idx="269">
                  <c:v>147.22222222222223</c:v>
                </c:pt>
                <c:pt idx="270">
                  <c:v>147.33333333333331</c:v>
                </c:pt>
                <c:pt idx="271">
                  <c:v>146.55555555555557</c:v>
                </c:pt>
                <c:pt idx="272">
                  <c:v>147.5</c:v>
                </c:pt>
                <c:pt idx="273">
                  <c:v>146.27777777777777</c:v>
                </c:pt>
                <c:pt idx="274">
                  <c:v>146.5</c:v>
                </c:pt>
                <c:pt idx="275">
                  <c:v>146.05555555555554</c:v>
                </c:pt>
                <c:pt idx="276">
                  <c:v>145.38888888888889</c:v>
                </c:pt>
                <c:pt idx="277">
                  <c:v>146.16666666666669</c:v>
                </c:pt>
                <c:pt idx="278">
                  <c:v>145.27777777777777</c:v>
                </c:pt>
                <c:pt idx="279">
                  <c:v>144.83333333333331</c:v>
                </c:pt>
                <c:pt idx="280">
                  <c:v>145.16666666666666</c:v>
                </c:pt>
              </c:numCache>
            </c:numRef>
          </c:val>
        </c:ser>
        <c:ser>
          <c:idx val="1"/>
          <c:order val="1"/>
          <c:tx>
            <c:strRef>
              <c:f>'Lopez Lab'!$F$1</c:f>
              <c:strCache>
                <c:ptCount val="1"/>
                <c:pt idx="0">
                  <c:v>%CO2 x 10</c:v>
                </c:pt>
              </c:strCache>
            </c:strRef>
          </c:tx>
          <c:spPr>
            <a:ln w="12700"/>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Lab'!$F$2:$F$282</c:f>
              <c:numCache>
                <c:formatCode>0.00</c:formatCode>
                <c:ptCount val="281"/>
                <c:pt idx="5">
                  <c:v>16.200000000000003</c:v>
                </c:pt>
                <c:pt idx="6">
                  <c:v>22.9</c:v>
                </c:pt>
                <c:pt idx="7">
                  <c:v>29.5</c:v>
                </c:pt>
                <c:pt idx="8">
                  <c:v>34.300000000000004</c:v>
                </c:pt>
                <c:pt idx="9">
                  <c:v>39</c:v>
                </c:pt>
                <c:pt idx="10">
                  <c:v>43.8</c:v>
                </c:pt>
                <c:pt idx="11">
                  <c:v>48.6</c:v>
                </c:pt>
                <c:pt idx="12">
                  <c:v>53.3</c:v>
                </c:pt>
                <c:pt idx="13">
                  <c:v>57.1</c:v>
                </c:pt>
                <c:pt idx="14">
                  <c:v>62.9</c:v>
                </c:pt>
                <c:pt idx="15">
                  <c:v>66.7</c:v>
                </c:pt>
                <c:pt idx="16">
                  <c:v>68.600000000000009</c:v>
                </c:pt>
                <c:pt idx="17">
                  <c:v>72.400000000000006</c:v>
                </c:pt>
                <c:pt idx="18">
                  <c:v>78.099999999999994</c:v>
                </c:pt>
                <c:pt idx="19">
                  <c:v>83.800000000000011</c:v>
                </c:pt>
                <c:pt idx="20">
                  <c:v>88.6</c:v>
                </c:pt>
                <c:pt idx="21">
                  <c:v>92.4</c:v>
                </c:pt>
                <c:pt idx="22">
                  <c:v>95.199999999999989</c:v>
                </c:pt>
                <c:pt idx="23">
                  <c:v>98.100000000000009</c:v>
                </c:pt>
                <c:pt idx="24">
                  <c:v>101.89999999999999</c:v>
                </c:pt>
                <c:pt idx="25">
                  <c:v>103.80000000000001</c:v>
                </c:pt>
                <c:pt idx="26">
                  <c:v>105.7</c:v>
                </c:pt>
                <c:pt idx="27">
                  <c:v>105.7</c:v>
                </c:pt>
                <c:pt idx="28">
                  <c:v>103.80000000000001</c:v>
                </c:pt>
                <c:pt idx="29">
                  <c:v>101.89999999999999</c:v>
                </c:pt>
                <c:pt idx="30">
                  <c:v>100</c:v>
                </c:pt>
                <c:pt idx="31">
                  <c:v>99</c:v>
                </c:pt>
                <c:pt idx="32">
                  <c:v>99</c:v>
                </c:pt>
                <c:pt idx="33">
                  <c:v>101</c:v>
                </c:pt>
                <c:pt idx="34">
                  <c:v>104.80000000000001</c:v>
                </c:pt>
                <c:pt idx="35">
                  <c:v>107.6</c:v>
                </c:pt>
                <c:pt idx="36">
                  <c:v>109.5</c:v>
                </c:pt>
                <c:pt idx="37">
                  <c:v>109.5</c:v>
                </c:pt>
                <c:pt idx="38">
                  <c:v>109.5</c:v>
                </c:pt>
                <c:pt idx="39">
                  <c:v>110.5</c:v>
                </c:pt>
                <c:pt idx="40">
                  <c:v>111.4</c:v>
                </c:pt>
                <c:pt idx="41">
                  <c:v>112.4</c:v>
                </c:pt>
                <c:pt idx="42">
                  <c:v>111.4</c:v>
                </c:pt>
                <c:pt idx="43">
                  <c:v>110.5</c:v>
                </c:pt>
                <c:pt idx="44">
                  <c:v>108.6</c:v>
                </c:pt>
                <c:pt idx="45">
                  <c:v>108.6</c:v>
                </c:pt>
                <c:pt idx="46">
                  <c:v>107.6</c:v>
                </c:pt>
                <c:pt idx="47">
                  <c:v>106.7</c:v>
                </c:pt>
                <c:pt idx="48">
                  <c:v>107.6</c:v>
                </c:pt>
                <c:pt idx="49">
                  <c:v>108.6</c:v>
                </c:pt>
                <c:pt idx="50">
                  <c:v>109.5</c:v>
                </c:pt>
                <c:pt idx="51">
                  <c:v>109.5</c:v>
                </c:pt>
                <c:pt idx="52">
                  <c:v>107.6</c:v>
                </c:pt>
                <c:pt idx="53">
                  <c:v>105.7</c:v>
                </c:pt>
                <c:pt idx="54">
                  <c:v>102.89999999999999</c:v>
                </c:pt>
                <c:pt idx="55">
                  <c:v>101</c:v>
                </c:pt>
                <c:pt idx="56">
                  <c:v>99</c:v>
                </c:pt>
                <c:pt idx="57">
                  <c:v>98.100000000000009</c:v>
                </c:pt>
                <c:pt idx="58">
                  <c:v>97.100000000000009</c:v>
                </c:pt>
                <c:pt idx="59">
                  <c:v>97.100000000000009</c:v>
                </c:pt>
                <c:pt idx="60">
                  <c:v>97.100000000000009</c:v>
                </c:pt>
                <c:pt idx="61">
                  <c:v>97.100000000000009</c:v>
                </c:pt>
                <c:pt idx="62">
                  <c:v>98.100000000000009</c:v>
                </c:pt>
                <c:pt idx="63">
                  <c:v>98.100000000000009</c:v>
                </c:pt>
                <c:pt idx="64">
                  <c:v>100</c:v>
                </c:pt>
                <c:pt idx="65">
                  <c:v>101</c:v>
                </c:pt>
                <c:pt idx="66">
                  <c:v>101</c:v>
                </c:pt>
                <c:pt idx="67">
                  <c:v>100</c:v>
                </c:pt>
                <c:pt idx="68">
                  <c:v>98.100000000000009</c:v>
                </c:pt>
                <c:pt idx="69">
                  <c:v>96.199999999999989</c:v>
                </c:pt>
                <c:pt idx="70">
                  <c:v>94.3</c:v>
                </c:pt>
                <c:pt idx="71">
                  <c:v>93.3</c:v>
                </c:pt>
                <c:pt idx="72">
                  <c:v>92.4</c:v>
                </c:pt>
                <c:pt idx="73">
                  <c:v>91.4</c:v>
                </c:pt>
                <c:pt idx="74">
                  <c:v>90.5</c:v>
                </c:pt>
                <c:pt idx="75">
                  <c:v>90.5</c:v>
                </c:pt>
                <c:pt idx="76">
                  <c:v>90.5</c:v>
                </c:pt>
                <c:pt idx="77">
                  <c:v>89.5</c:v>
                </c:pt>
                <c:pt idx="78">
                  <c:v>88.6</c:v>
                </c:pt>
                <c:pt idx="79">
                  <c:v>87.6</c:v>
                </c:pt>
                <c:pt idx="80">
                  <c:v>86.7</c:v>
                </c:pt>
                <c:pt idx="81">
                  <c:v>85.7</c:v>
                </c:pt>
                <c:pt idx="82">
                  <c:v>84.800000000000011</c:v>
                </c:pt>
                <c:pt idx="83">
                  <c:v>84.800000000000011</c:v>
                </c:pt>
                <c:pt idx="84">
                  <c:v>83.800000000000011</c:v>
                </c:pt>
                <c:pt idx="85">
                  <c:v>81.899999999999991</c:v>
                </c:pt>
                <c:pt idx="86">
                  <c:v>86.7</c:v>
                </c:pt>
                <c:pt idx="87">
                  <c:v>87.6</c:v>
                </c:pt>
                <c:pt idx="88">
                  <c:v>89.5</c:v>
                </c:pt>
                <c:pt idx="89">
                  <c:v>85.7</c:v>
                </c:pt>
                <c:pt idx="90">
                  <c:v>81.899999999999991</c:v>
                </c:pt>
                <c:pt idx="91">
                  <c:v>79</c:v>
                </c:pt>
                <c:pt idx="92">
                  <c:v>78.099999999999994</c:v>
                </c:pt>
                <c:pt idx="93">
                  <c:v>78.099999999999994</c:v>
                </c:pt>
                <c:pt idx="94">
                  <c:v>78.099999999999994</c:v>
                </c:pt>
                <c:pt idx="95">
                  <c:v>78.099999999999994</c:v>
                </c:pt>
                <c:pt idx="96">
                  <c:v>78.099999999999994</c:v>
                </c:pt>
                <c:pt idx="97">
                  <c:v>77.099999999999994</c:v>
                </c:pt>
                <c:pt idx="98">
                  <c:v>78.099999999999994</c:v>
                </c:pt>
                <c:pt idx="99">
                  <c:v>78.099999999999994</c:v>
                </c:pt>
                <c:pt idx="100">
                  <c:v>78.099999999999994</c:v>
                </c:pt>
                <c:pt idx="101">
                  <c:v>78.099999999999994</c:v>
                </c:pt>
                <c:pt idx="102">
                  <c:v>78.099999999999994</c:v>
                </c:pt>
                <c:pt idx="103">
                  <c:v>77.099999999999994</c:v>
                </c:pt>
                <c:pt idx="104">
                  <c:v>77.099999999999994</c:v>
                </c:pt>
                <c:pt idx="105">
                  <c:v>77.099999999999994</c:v>
                </c:pt>
                <c:pt idx="106">
                  <c:v>76.2</c:v>
                </c:pt>
                <c:pt idx="107">
                  <c:v>74.3</c:v>
                </c:pt>
                <c:pt idx="108">
                  <c:v>73.3</c:v>
                </c:pt>
                <c:pt idx="109">
                  <c:v>71.399999999999991</c:v>
                </c:pt>
                <c:pt idx="110">
                  <c:v>70.5</c:v>
                </c:pt>
                <c:pt idx="111">
                  <c:v>69.5</c:v>
                </c:pt>
                <c:pt idx="112">
                  <c:v>68.600000000000009</c:v>
                </c:pt>
                <c:pt idx="113">
                  <c:v>67.599999999999994</c:v>
                </c:pt>
                <c:pt idx="114">
                  <c:v>65.7</c:v>
                </c:pt>
                <c:pt idx="115">
                  <c:v>64.800000000000011</c:v>
                </c:pt>
                <c:pt idx="116">
                  <c:v>64.800000000000011</c:v>
                </c:pt>
                <c:pt idx="117">
                  <c:v>63.8</c:v>
                </c:pt>
                <c:pt idx="118">
                  <c:v>63.8</c:v>
                </c:pt>
                <c:pt idx="119">
                  <c:v>61.900000000000006</c:v>
                </c:pt>
                <c:pt idx="120">
                  <c:v>61</c:v>
                </c:pt>
                <c:pt idx="121">
                  <c:v>60</c:v>
                </c:pt>
                <c:pt idx="122">
                  <c:v>59</c:v>
                </c:pt>
                <c:pt idx="123">
                  <c:v>57.1</c:v>
                </c:pt>
                <c:pt idx="124">
                  <c:v>55.199999999999996</c:v>
                </c:pt>
                <c:pt idx="125">
                  <c:v>53.3</c:v>
                </c:pt>
                <c:pt idx="126">
                  <c:v>52.400000000000006</c:v>
                </c:pt>
                <c:pt idx="127">
                  <c:v>50.5</c:v>
                </c:pt>
                <c:pt idx="128">
                  <c:v>49.5</c:v>
                </c:pt>
                <c:pt idx="129">
                  <c:v>48.6</c:v>
                </c:pt>
                <c:pt idx="130">
                  <c:v>48.6</c:v>
                </c:pt>
                <c:pt idx="131">
                  <c:v>47.599999999999994</c:v>
                </c:pt>
                <c:pt idx="132">
                  <c:v>46.7</c:v>
                </c:pt>
                <c:pt idx="133">
                  <c:v>46.7</c:v>
                </c:pt>
                <c:pt idx="134">
                  <c:v>45.7</c:v>
                </c:pt>
                <c:pt idx="135">
                  <c:v>45.7</c:v>
                </c:pt>
                <c:pt idx="136">
                  <c:v>45.7</c:v>
                </c:pt>
                <c:pt idx="137">
                  <c:v>44.800000000000004</c:v>
                </c:pt>
                <c:pt idx="138">
                  <c:v>44.800000000000004</c:v>
                </c:pt>
                <c:pt idx="139">
                  <c:v>44.800000000000004</c:v>
                </c:pt>
                <c:pt idx="140">
                  <c:v>43.8</c:v>
                </c:pt>
                <c:pt idx="141">
                  <c:v>43.8</c:v>
                </c:pt>
                <c:pt idx="142">
                  <c:v>43.8</c:v>
                </c:pt>
                <c:pt idx="143">
                  <c:v>43.8</c:v>
                </c:pt>
                <c:pt idx="144">
                  <c:v>43.8</c:v>
                </c:pt>
                <c:pt idx="145">
                  <c:v>43.8</c:v>
                </c:pt>
                <c:pt idx="146">
                  <c:v>42.9</c:v>
                </c:pt>
                <c:pt idx="147">
                  <c:v>42.9</c:v>
                </c:pt>
                <c:pt idx="148">
                  <c:v>42.9</c:v>
                </c:pt>
                <c:pt idx="149">
                  <c:v>42.9</c:v>
                </c:pt>
                <c:pt idx="150">
                  <c:v>42.9</c:v>
                </c:pt>
                <c:pt idx="151">
                  <c:v>42.9</c:v>
                </c:pt>
                <c:pt idx="152">
                  <c:v>42.9</c:v>
                </c:pt>
                <c:pt idx="153">
                  <c:v>43.8</c:v>
                </c:pt>
                <c:pt idx="154">
                  <c:v>43.8</c:v>
                </c:pt>
                <c:pt idx="155">
                  <c:v>42.9</c:v>
                </c:pt>
                <c:pt idx="156">
                  <c:v>42.9</c:v>
                </c:pt>
                <c:pt idx="157">
                  <c:v>42.9</c:v>
                </c:pt>
                <c:pt idx="158">
                  <c:v>42.9</c:v>
                </c:pt>
                <c:pt idx="159">
                  <c:v>41.900000000000006</c:v>
                </c:pt>
                <c:pt idx="160">
                  <c:v>41.900000000000006</c:v>
                </c:pt>
                <c:pt idx="161">
                  <c:v>41</c:v>
                </c:pt>
                <c:pt idx="162">
                  <c:v>41</c:v>
                </c:pt>
                <c:pt idx="163">
                  <c:v>41</c:v>
                </c:pt>
                <c:pt idx="164">
                  <c:v>40</c:v>
                </c:pt>
                <c:pt idx="165">
                  <c:v>40</c:v>
                </c:pt>
                <c:pt idx="166">
                  <c:v>39</c:v>
                </c:pt>
                <c:pt idx="167">
                  <c:v>38.1</c:v>
                </c:pt>
                <c:pt idx="168">
                  <c:v>37.1</c:v>
                </c:pt>
                <c:pt idx="169">
                  <c:v>37.1</c:v>
                </c:pt>
                <c:pt idx="170">
                  <c:v>36.200000000000003</c:v>
                </c:pt>
                <c:pt idx="171">
                  <c:v>36.200000000000003</c:v>
                </c:pt>
                <c:pt idx="172">
                  <c:v>35.200000000000003</c:v>
                </c:pt>
                <c:pt idx="173">
                  <c:v>35.200000000000003</c:v>
                </c:pt>
                <c:pt idx="174">
                  <c:v>35.200000000000003</c:v>
                </c:pt>
                <c:pt idx="175">
                  <c:v>35.200000000000003</c:v>
                </c:pt>
                <c:pt idx="176">
                  <c:v>35.200000000000003</c:v>
                </c:pt>
                <c:pt idx="177">
                  <c:v>35.200000000000003</c:v>
                </c:pt>
                <c:pt idx="178">
                  <c:v>35.200000000000003</c:v>
                </c:pt>
                <c:pt idx="179">
                  <c:v>35.200000000000003</c:v>
                </c:pt>
                <c:pt idx="180">
                  <c:v>38.1</c:v>
                </c:pt>
                <c:pt idx="181">
                  <c:v>41</c:v>
                </c:pt>
                <c:pt idx="182">
                  <c:v>42.9</c:v>
                </c:pt>
                <c:pt idx="183">
                  <c:v>44.800000000000004</c:v>
                </c:pt>
                <c:pt idx="184">
                  <c:v>46.7</c:v>
                </c:pt>
                <c:pt idx="185">
                  <c:v>47.599999999999994</c:v>
                </c:pt>
                <c:pt idx="186">
                  <c:v>47.599999999999994</c:v>
                </c:pt>
                <c:pt idx="187">
                  <c:v>47.599999999999994</c:v>
                </c:pt>
                <c:pt idx="188">
                  <c:v>47.599999999999994</c:v>
                </c:pt>
                <c:pt idx="189">
                  <c:v>46.7</c:v>
                </c:pt>
                <c:pt idx="190">
                  <c:v>45.7</c:v>
                </c:pt>
                <c:pt idx="191">
                  <c:v>44.800000000000004</c:v>
                </c:pt>
                <c:pt idx="192">
                  <c:v>43.8</c:v>
                </c:pt>
                <c:pt idx="193">
                  <c:v>42.9</c:v>
                </c:pt>
                <c:pt idx="194">
                  <c:v>41</c:v>
                </c:pt>
                <c:pt idx="195">
                  <c:v>40</c:v>
                </c:pt>
                <c:pt idx="196">
                  <c:v>39</c:v>
                </c:pt>
                <c:pt idx="197">
                  <c:v>38.1</c:v>
                </c:pt>
                <c:pt idx="198">
                  <c:v>37.1</c:v>
                </c:pt>
                <c:pt idx="199">
                  <c:v>36.200000000000003</c:v>
                </c:pt>
                <c:pt idx="200">
                  <c:v>34.300000000000004</c:v>
                </c:pt>
                <c:pt idx="201">
                  <c:v>32.400000000000006</c:v>
                </c:pt>
                <c:pt idx="202">
                  <c:v>31.400000000000002</c:v>
                </c:pt>
                <c:pt idx="203">
                  <c:v>30.5</c:v>
                </c:pt>
                <c:pt idx="204">
                  <c:v>29.5</c:v>
                </c:pt>
                <c:pt idx="205">
                  <c:v>28.599999999999998</c:v>
                </c:pt>
                <c:pt idx="206">
                  <c:v>27.599999999999998</c:v>
                </c:pt>
                <c:pt idx="207">
                  <c:v>26.7</c:v>
                </c:pt>
                <c:pt idx="208">
                  <c:v>25.7</c:v>
                </c:pt>
                <c:pt idx="209">
                  <c:v>25.7</c:v>
                </c:pt>
                <c:pt idx="210">
                  <c:v>25.7</c:v>
                </c:pt>
                <c:pt idx="211">
                  <c:v>25.7</c:v>
                </c:pt>
                <c:pt idx="212">
                  <c:v>28.599999999999998</c:v>
                </c:pt>
                <c:pt idx="213">
                  <c:v>32.400000000000006</c:v>
                </c:pt>
                <c:pt idx="214">
                  <c:v>35.200000000000003</c:v>
                </c:pt>
                <c:pt idx="215">
                  <c:v>37.1</c:v>
                </c:pt>
                <c:pt idx="216">
                  <c:v>39</c:v>
                </c:pt>
                <c:pt idx="217">
                  <c:v>40</c:v>
                </c:pt>
                <c:pt idx="218">
                  <c:v>40</c:v>
                </c:pt>
                <c:pt idx="219">
                  <c:v>41</c:v>
                </c:pt>
                <c:pt idx="220">
                  <c:v>40</c:v>
                </c:pt>
                <c:pt idx="221">
                  <c:v>39</c:v>
                </c:pt>
                <c:pt idx="222">
                  <c:v>38.1</c:v>
                </c:pt>
                <c:pt idx="223">
                  <c:v>38.1</c:v>
                </c:pt>
                <c:pt idx="224">
                  <c:v>37.1</c:v>
                </c:pt>
                <c:pt idx="225">
                  <c:v>36.200000000000003</c:v>
                </c:pt>
                <c:pt idx="226">
                  <c:v>35.200000000000003</c:v>
                </c:pt>
                <c:pt idx="227">
                  <c:v>35.200000000000003</c:v>
                </c:pt>
                <c:pt idx="228">
                  <c:v>34.300000000000004</c:v>
                </c:pt>
                <c:pt idx="229">
                  <c:v>33.299999999999997</c:v>
                </c:pt>
                <c:pt idx="230">
                  <c:v>33.299999999999997</c:v>
                </c:pt>
                <c:pt idx="231">
                  <c:v>32.400000000000006</c:v>
                </c:pt>
                <c:pt idx="232">
                  <c:v>31.400000000000002</c:v>
                </c:pt>
                <c:pt idx="233">
                  <c:v>31.400000000000002</c:v>
                </c:pt>
                <c:pt idx="234">
                  <c:v>30.5</c:v>
                </c:pt>
                <c:pt idx="235">
                  <c:v>29.5</c:v>
                </c:pt>
                <c:pt idx="236">
                  <c:v>29.5</c:v>
                </c:pt>
                <c:pt idx="237">
                  <c:v>28.599999999999998</c:v>
                </c:pt>
                <c:pt idx="238">
                  <c:v>27.599999999999998</c:v>
                </c:pt>
                <c:pt idx="239">
                  <c:v>25.7</c:v>
                </c:pt>
                <c:pt idx="240">
                  <c:v>24.8</c:v>
                </c:pt>
                <c:pt idx="241">
                  <c:v>22.9</c:v>
                </c:pt>
                <c:pt idx="242">
                  <c:v>21.9</c:v>
                </c:pt>
                <c:pt idx="243">
                  <c:v>21</c:v>
                </c:pt>
                <c:pt idx="244">
                  <c:v>22.9</c:v>
                </c:pt>
                <c:pt idx="245">
                  <c:v>23.799999999999997</c:v>
                </c:pt>
                <c:pt idx="246">
                  <c:v>25.7</c:v>
                </c:pt>
                <c:pt idx="247">
                  <c:v>25.7</c:v>
                </c:pt>
                <c:pt idx="248">
                  <c:v>26.7</c:v>
                </c:pt>
                <c:pt idx="249">
                  <c:v>27.599999999999998</c:v>
                </c:pt>
                <c:pt idx="250">
                  <c:v>27.599999999999998</c:v>
                </c:pt>
                <c:pt idx="251">
                  <c:v>27.599999999999998</c:v>
                </c:pt>
                <c:pt idx="252">
                  <c:v>27.599999999999998</c:v>
                </c:pt>
                <c:pt idx="253">
                  <c:v>27.599999999999998</c:v>
                </c:pt>
                <c:pt idx="254">
                  <c:v>27.599999999999998</c:v>
                </c:pt>
                <c:pt idx="255">
                  <c:v>27.599999999999998</c:v>
                </c:pt>
                <c:pt idx="256">
                  <c:v>26.7</c:v>
                </c:pt>
                <c:pt idx="257">
                  <c:v>25.7</c:v>
                </c:pt>
                <c:pt idx="258">
                  <c:v>24.8</c:v>
                </c:pt>
                <c:pt idx="259">
                  <c:v>23.799999999999997</c:v>
                </c:pt>
                <c:pt idx="260">
                  <c:v>22.9</c:v>
                </c:pt>
                <c:pt idx="261">
                  <c:v>21.9</c:v>
                </c:pt>
                <c:pt idx="262">
                  <c:v>21</c:v>
                </c:pt>
                <c:pt idx="263">
                  <c:v>20</c:v>
                </c:pt>
                <c:pt idx="264">
                  <c:v>19</c:v>
                </c:pt>
                <c:pt idx="265">
                  <c:v>18.100000000000001</c:v>
                </c:pt>
                <c:pt idx="266">
                  <c:v>17.100000000000001</c:v>
                </c:pt>
                <c:pt idx="267">
                  <c:v>18.100000000000001</c:v>
                </c:pt>
                <c:pt idx="268">
                  <c:v>19</c:v>
                </c:pt>
                <c:pt idx="269">
                  <c:v>20</c:v>
                </c:pt>
                <c:pt idx="270">
                  <c:v>21</c:v>
                </c:pt>
                <c:pt idx="271">
                  <c:v>21</c:v>
                </c:pt>
                <c:pt idx="272">
                  <c:v>21</c:v>
                </c:pt>
                <c:pt idx="273">
                  <c:v>20</c:v>
                </c:pt>
                <c:pt idx="274">
                  <c:v>20</c:v>
                </c:pt>
                <c:pt idx="275">
                  <c:v>19</c:v>
                </c:pt>
                <c:pt idx="276">
                  <c:v>18.100000000000001</c:v>
                </c:pt>
                <c:pt idx="277">
                  <c:v>18.100000000000001</c:v>
                </c:pt>
                <c:pt idx="278">
                  <c:v>17.100000000000001</c:v>
                </c:pt>
                <c:pt idx="279">
                  <c:v>16.200000000000003</c:v>
                </c:pt>
                <c:pt idx="280">
                  <c:v>15.2</c:v>
                </c:pt>
              </c:numCache>
            </c:numRef>
          </c:val>
        </c:ser>
        <c:ser>
          <c:idx val="2"/>
          <c:order val="2"/>
          <c:tx>
            <c:strRef>
              <c:f>'Lopez Lab'!$G$1</c:f>
              <c:strCache>
                <c:ptCount val="1"/>
                <c:pt idx="0">
                  <c:v>% EFF</c:v>
                </c:pt>
              </c:strCache>
            </c:strRef>
          </c:tx>
          <c:spPr>
            <a:ln w="12700"/>
          </c:spPr>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Lab'!$G$2:$G$282</c:f>
              <c:numCache>
                <c:formatCode>0.00</c:formatCode>
                <c:ptCount val="281"/>
                <c:pt idx="5">
                  <c:v>70</c:v>
                </c:pt>
                <c:pt idx="6">
                  <c:v>75.400000000000006</c:v>
                </c:pt>
                <c:pt idx="7">
                  <c:v>78.599999999999994</c:v>
                </c:pt>
                <c:pt idx="8">
                  <c:v>80.099999999999994</c:v>
                </c:pt>
                <c:pt idx="9">
                  <c:v>81.3</c:v>
                </c:pt>
                <c:pt idx="10">
                  <c:v>82.2</c:v>
                </c:pt>
                <c:pt idx="11">
                  <c:v>82.8</c:v>
                </c:pt>
                <c:pt idx="12">
                  <c:v>83.2</c:v>
                </c:pt>
                <c:pt idx="13">
                  <c:v>83.6</c:v>
                </c:pt>
                <c:pt idx="14">
                  <c:v>84.2</c:v>
                </c:pt>
                <c:pt idx="15">
                  <c:v>84.3</c:v>
                </c:pt>
                <c:pt idx="16">
                  <c:v>84.3</c:v>
                </c:pt>
                <c:pt idx="17">
                  <c:v>84.5</c:v>
                </c:pt>
                <c:pt idx="18">
                  <c:v>84.9</c:v>
                </c:pt>
                <c:pt idx="19">
                  <c:v>85.1</c:v>
                </c:pt>
                <c:pt idx="20">
                  <c:v>85.2</c:v>
                </c:pt>
                <c:pt idx="21">
                  <c:v>85.3</c:v>
                </c:pt>
                <c:pt idx="22">
                  <c:v>85.1</c:v>
                </c:pt>
                <c:pt idx="23">
                  <c:v>85</c:v>
                </c:pt>
                <c:pt idx="24">
                  <c:v>85</c:v>
                </c:pt>
                <c:pt idx="25">
                  <c:v>85</c:v>
                </c:pt>
                <c:pt idx="26">
                  <c:v>84.9</c:v>
                </c:pt>
                <c:pt idx="27">
                  <c:v>85</c:v>
                </c:pt>
                <c:pt idx="28">
                  <c:v>84.9</c:v>
                </c:pt>
                <c:pt idx="29">
                  <c:v>85</c:v>
                </c:pt>
                <c:pt idx="30">
                  <c:v>84.8</c:v>
                </c:pt>
                <c:pt idx="31">
                  <c:v>84.8</c:v>
                </c:pt>
                <c:pt idx="32">
                  <c:v>84.6</c:v>
                </c:pt>
                <c:pt idx="33">
                  <c:v>84.7</c:v>
                </c:pt>
                <c:pt idx="34">
                  <c:v>84.8</c:v>
                </c:pt>
                <c:pt idx="35">
                  <c:v>84.9</c:v>
                </c:pt>
                <c:pt idx="36">
                  <c:v>85</c:v>
                </c:pt>
                <c:pt idx="37">
                  <c:v>85</c:v>
                </c:pt>
                <c:pt idx="38">
                  <c:v>84.9</c:v>
                </c:pt>
                <c:pt idx="39">
                  <c:v>84.9</c:v>
                </c:pt>
                <c:pt idx="40">
                  <c:v>84.9</c:v>
                </c:pt>
                <c:pt idx="41">
                  <c:v>85.1</c:v>
                </c:pt>
                <c:pt idx="42">
                  <c:v>85.3</c:v>
                </c:pt>
                <c:pt idx="43">
                  <c:v>85.1</c:v>
                </c:pt>
                <c:pt idx="44">
                  <c:v>85</c:v>
                </c:pt>
                <c:pt idx="45">
                  <c:v>85</c:v>
                </c:pt>
                <c:pt idx="46">
                  <c:v>84.8</c:v>
                </c:pt>
                <c:pt idx="47">
                  <c:v>84.9</c:v>
                </c:pt>
                <c:pt idx="48">
                  <c:v>84.8</c:v>
                </c:pt>
                <c:pt idx="49">
                  <c:v>84.8</c:v>
                </c:pt>
                <c:pt idx="50">
                  <c:v>84.9</c:v>
                </c:pt>
                <c:pt idx="51">
                  <c:v>84.8</c:v>
                </c:pt>
                <c:pt idx="52">
                  <c:v>84.7</c:v>
                </c:pt>
                <c:pt idx="53">
                  <c:v>84.6</c:v>
                </c:pt>
                <c:pt idx="54">
                  <c:v>84.5</c:v>
                </c:pt>
                <c:pt idx="55">
                  <c:v>84.4</c:v>
                </c:pt>
                <c:pt idx="56">
                  <c:v>84.1</c:v>
                </c:pt>
                <c:pt idx="57">
                  <c:v>84.1</c:v>
                </c:pt>
                <c:pt idx="58">
                  <c:v>84</c:v>
                </c:pt>
                <c:pt idx="59">
                  <c:v>83.9</c:v>
                </c:pt>
                <c:pt idx="60">
                  <c:v>83.6</c:v>
                </c:pt>
                <c:pt idx="61">
                  <c:v>83.5</c:v>
                </c:pt>
                <c:pt idx="62">
                  <c:v>83.9</c:v>
                </c:pt>
                <c:pt idx="63">
                  <c:v>83.9</c:v>
                </c:pt>
                <c:pt idx="64">
                  <c:v>83.8</c:v>
                </c:pt>
                <c:pt idx="65">
                  <c:v>83.9</c:v>
                </c:pt>
                <c:pt idx="66">
                  <c:v>83.9</c:v>
                </c:pt>
                <c:pt idx="67">
                  <c:v>83.8</c:v>
                </c:pt>
                <c:pt idx="68">
                  <c:v>83.5</c:v>
                </c:pt>
                <c:pt idx="69">
                  <c:v>83.3</c:v>
                </c:pt>
                <c:pt idx="70">
                  <c:v>83.1</c:v>
                </c:pt>
                <c:pt idx="71">
                  <c:v>83</c:v>
                </c:pt>
                <c:pt idx="72">
                  <c:v>82.9</c:v>
                </c:pt>
                <c:pt idx="73">
                  <c:v>82.8</c:v>
                </c:pt>
                <c:pt idx="74">
                  <c:v>82.6</c:v>
                </c:pt>
                <c:pt idx="75">
                  <c:v>82.6</c:v>
                </c:pt>
                <c:pt idx="76">
                  <c:v>82.5</c:v>
                </c:pt>
                <c:pt idx="77">
                  <c:v>82.5</c:v>
                </c:pt>
                <c:pt idx="78">
                  <c:v>82.3</c:v>
                </c:pt>
                <c:pt idx="79">
                  <c:v>82.2</c:v>
                </c:pt>
                <c:pt idx="80">
                  <c:v>82.2</c:v>
                </c:pt>
                <c:pt idx="81">
                  <c:v>82</c:v>
                </c:pt>
                <c:pt idx="82">
                  <c:v>81.8</c:v>
                </c:pt>
                <c:pt idx="83">
                  <c:v>83</c:v>
                </c:pt>
                <c:pt idx="84">
                  <c:v>82</c:v>
                </c:pt>
                <c:pt idx="85">
                  <c:v>83.1</c:v>
                </c:pt>
                <c:pt idx="86">
                  <c:v>82.2</c:v>
                </c:pt>
                <c:pt idx="87">
                  <c:v>82.1</c:v>
                </c:pt>
                <c:pt idx="88">
                  <c:v>82.2</c:v>
                </c:pt>
                <c:pt idx="89">
                  <c:v>81.8</c:v>
                </c:pt>
                <c:pt idx="90">
                  <c:v>81.3</c:v>
                </c:pt>
                <c:pt idx="91">
                  <c:v>81</c:v>
                </c:pt>
                <c:pt idx="92">
                  <c:v>80.8</c:v>
                </c:pt>
                <c:pt idx="93">
                  <c:v>80.900000000000006</c:v>
                </c:pt>
                <c:pt idx="94">
                  <c:v>80.7</c:v>
                </c:pt>
                <c:pt idx="95">
                  <c:v>80.900000000000006</c:v>
                </c:pt>
                <c:pt idx="96">
                  <c:v>81.3</c:v>
                </c:pt>
                <c:pt idx="97">
                  <c:v>81.2</c:v>
                </c:pt>
                <c:pt idx="98">
                  <c:v>81.2</c:v>
                </c:pt>
                <c:pt idx="99">
                  <c:v>81.2</c:v>
                </c:pt>
                <c:pt idx="100">
                  <c:v>81.3</c:v>
                </c:pt>
                <c:pt idx="101">
                  <c:v>81.099999999999994</c:v>
                </c:pt>
                <c:pt idx="102">
                  <c:v>81.2</c:v>
                </c:pt>
                <c:pt idx="103">
                  <c:v>81</c:v>
                </c:pt>
                <c:pt idx="104">
                  <c:v>80.8</c:v>
                </c:pt>
                <c:pt idx="105">
                  <c:v>80.900000000000006</c:v>
                </c:pt>
                <c:pt idx="106">
                  <c:v>80.599999999999994</c:v>
                </c:pt>
                <c:pt idx="107">
                  <c:v>80.3</c:v>
                </c:pt>
                <c:pt idx="108">
                  <c:v>80.099999999999994</c:v>
                </c:pt>
                <c:pt idx="109">
                  <c:v>79.8</c:v>
                </c:pt>
                <c:pt idx="110">
                  <c:v>79.599999999999994</c:v>
                </c:pt>
                <c:pt idx="111">
                  <c:v>79.5</c:v>
                </c:pt>
                <c:pt idx="112">
                  <c:v>79.3</c:v>
                </c:pt>
                <c:pt idx="113">
                  <c:v>79.2</c:v>
                </c:pt>
                <c:pt idx="114">
                  <c:v>78.8</c:v>
                </c:pt>
                <c:pt idx="115">
                  <c:v>78.400000000000006</c:v>
                </c:pt>
                <c:pt idx="116">
                  <c:v>78.400000000000006</c:v>
                </c:pt>
                <c:pt idx="117">
                  <c:v>78.5</c:v>
                </c:pt>
                <c:pt idx="118">
                  <c:v>78.400000000000006</c:v>
                </c:pt>
                <c:pt idx="119">
                  <c:v>78.099999999999994</c:v>
                </c:pt>
                <c:pt idx="120">
                  <c:v>77.900000000000006</c:v>
                </c:pt>
                <c:pt idx="121">
                  <c:v>77.599999999999994</c:v>
                </c:pt>
                <c:pt idx="122">
                  <c:v>77.3</c:v>
                </c:pt>
                <c:pt idx="123">
                  <c:v>76.8</c:v>
                </c:pt>
                <c:pt idx="124">
                  <c:v>76.3</c:v>
                </c:pt>
                <c:pt idx="125">
                  <c:v>75.599999999999994</c:v>
                </c:pt>
                <c:pt idx="126">
                  <c:v>75.2</c:v>
                </c:pt>
                <c:pt idx="127">
                  <c:v>74.5</c:v>
                </c:pt>
                <c:pt idx="128">
                  <c:v>74.2</c:v>
                </c:pt>
                <c:pt idx="129">
                  <c:v>73.7</c:v>
                </c:pt>
                <c:pt idx="130">
                  <c:v>73.8</c:v>
                </c:pt>
                <c:pt idx="131">
                  <c:v>73.5</c:v>
                </c:pt>
                <c:pt idx="132">
                  <c:v>73.3</c:v>
                </c:pt>
                <c:pt idx="133">
                  <c:v>73.3</c:v>
                </c:pt>
                <c:pt idx="134">
                  <c:v>72.8</c:v>
                </c:pt>
                <c:pt idx="135">
                  <c:v>72.7</c:v>
                </c:pt>
                <c:pt idx="136">
                  <c:v>72.5</c:v>
                </c:pt>
                <c:pt idx="137">
                  <c:v>72.099999999999994</c:v>
                </c:pt>
                <c:pt idx="138">
                  <c:v>72</c:v>
                </c:pt>
                <c:pt idx="139">
                  <c:v>71.8</c:v>
                </c:pt>
                <c:pt idx="140">
                  <c:v>71.5</c:v>
                </c:pt>
                <c:pt idx="141">
                  <c:v>71.400000000000006</c:v>
                </c:pt>
                <c:pt idx="142">
                  <c:v>71.400000000000006</c:v>
                </c:pt>
                <c:pt idx="143">
                  <c:v>71.2</c:v>
                </c:pt>
                <c:pt idx="144">
                  <c:v>71.3</c:v>
                </c:pt>
                <c:pt idx="145">
                  <c:v>71.3</c:v>
                </c:pt>
                <c:pt idx="146">
                  <c:v>71</c:v>
                </c:pt>
                <c:pt idx="147">
                  <c:v>71</c:v>
                </c:pt>
                <c:pt idx="148">
                  <c:v>71</c:v>
                </c:pt>
                <c:pt idx="149">
                  <c:v>70.8</c:v>
                </c:pt>
                <c:pt idx="150">
                  <c:v>70.599999999999994</c:v>
                </c:pt>
                <c:pt idx="151">
                  <c:v>70.599999999999994</c:v>
                </c:pt>
                <c:pt idx="152">
                  <c:v>70.400000000000006</c:v>
                </c:pt>
                <c:pt idx="153">
                  <c:v>71</c:v>
                </c:pt>
                <c:pt idx="154">
                  <c:v>70.900000000000006</c:v>
                </c:pt>
                <c:pt idx="155">
                  <c:v>70.5</c:v>
                </c:pt>
                <c:pt idx="156">
                  <c:v>70.5</c:v>
                </c:pt>
                <c:pt idx="157">
                  <c:v>70.400000000000006</c:v>
                </c:pt>
                <c:pt idx="158">
                  <c:v>70.3</c:v>
                </c:pt>
                <c:pt idx="159">
                  <c:v>69.8</c:v>
                </c:pt>
                <c:pt idx="160">
                  <c:v>69.7</c:v>
                </c:pt>
                <c:pt idx="161">
                  <c:v>69.2</c:v>
                </c:pt>
                <c:pt idx="162">
                  <c:v>69.2</c:v>
                </c:pt>
                <c:pt idx="163">
                  <c:v>69.3</c:v>
                </c:pt>
                <c:pt idx="164">
                  <c:v>68.599999999999994</c:v>
                </c:pt>
                <c:pt idx="165">
                  <c:v>68.8</c:v>
                </c:pt>
                <c:pt idx="166">
                  <c:v>68.400000000000006</c:v>
                </c:pt>
                <c:pt idx="167">
                  <c:v>67.8</c:v>
                </c:pt>
                <c:pt idx="168">
                  <c:v>67.3</c:v>
                </c:pt>
                <c:pt idx="169">
                  <c:v>67.2</c:v>
                </c:pt>
                <c:pt idx="170">
                  <c:v>66.400000000000006</c:v>
                </c:pt>
                <c:pt idx="171">
                  <c:v>66.2</c:v>
                </c:pt>
                <c:pt idx="172">
                  <c:v>65.5</c:v>
                </c:pt>
                <c:pt idx="173">
                  <c:v>65.599999999999994</c:v>
                </c:pt>
                <c:pt idx="174">
                  <c:v>65.5</c:v>
                </c:pt>
                <c:pt idx="175">
                  <c:v>65.3</c:v>
                </c:pt>
                <c:pt idx="176">
                  <c:v>63.3</c:v>
                </c:pt>
                <c:pt idx="177">
                  <c:v>65.099999999999994</c:v>
                </c:pt>
                <c:pt idx="178">
                  <c:v>65.099999999999994</c:v>
                </c:pt>
                <c:pt idx="179">
                  <c:v>65.3</c:v>
                </c:pt>
                <c:pt idx="180">
                  <c:v>67.2</c:v>
                </c:pt>
                <c:pt idx="181">
                  <c:v>68.8</c:v>
                </c:pt>
                <c:pt idx="182">
                  <c:v>69.8</c:v>
                </c:pt>
                <c:pt idx="183">
                  <c:v>70.7</c:v>
                </c:pt>
                <c:pt idx="184">
                  <c:v>71.5</c:v>
                </c:pt>
                <c:pt idx="185">
                  <c:v>71.900000000000006</c:v>
                </c:pt>
                <c:pt idx="186">
                  <c:v>71.7</c:v>
                </c:pt>
                <c:pt idx="187">
                  <c:v>71.5</c:v>
                </c:pt>
                <c:pt idx="188">
                  <c:v>71.3</c:v>
                </c:pt>
                <c:pt idx="189">
                  <c:v>70.900000000000006</c:v>
                </c:pt>
                <c:pt idx="190">
                  <c:v>70.099999999999994</c:v>
                </c:pt>
                <c:pt idx="191">
                  <c:v>69.7</c:v>
                </c:pt>
                <c:pt idx="192">
                  <c:v>68.900000000000006</c:v>
                </c:pt>
                <c:pt idx="193">
                  <c:v>68.3</c:v>
                </c:pt>
                <c:pt idx="194">
                  <c:v>67.2</c:v>
                </c:pt>
                <c:pt idx="195">
                  <c:v>66.599999999999994</c:v>
                </c:pt>
                <c:pt idx="196">
                  <c:v>66.099999999999994</c:v>
                </c:pt>
                <c:pt idx="197">
                  <c:v>65.8</c:v>
                </c:pt>
                <c:pt idx="198">
                  <c:v>65.5</c:v>
                </c:pt>
                <c:pt idx="199">
                  <c:v>65.099999999999994</c:v>
                </c:pt>
                <c:pt idx="200">
                  <c:v>63.6</c:v>
                </c:pt>
                <c:pt idx="201">
                  <c:v>62.2</c:v>
                </c:pt>
                <c:pt idx="202">
                  <c:v>61.5</c:v>
                </c:pt>
                <c:pt idx="203">
                  <c:v>60.8</c:v>
                </c:pt>
                <c:pt idx="204">
                  <c:v>59.7</c:v>
                </c:pt>
                <c:pt idx="205">
                  <c:v>59</c:v>
                </c:pt>
                <c:pt idx="206">
                  <c:v>58.2</c:v>
                </c:pt>
                <c:pt idx="207">
                  <c:v>57.1</c:v>
                </c:pt>
                <c:pt idx="208">
                  <c:v>55.9</c:v>
                </c:pt>
                <c:pt idx="209">
                  <c:v>56.6</c:v>
                </c:pt>
                <c:pt idx="210">
                  <c:v>56.2</c:v>
                </c:pt>
                <c:pt idx="211">
                  <c:v>56.2</c:v>
                </c:pt>
                <c:pt idx="212">
                  <c:v>59.5</c:v>
                </c:pt>
                <c:pt idx="213">
                  <c:v>62.7</c:v>
                </c:pt>
                <c:pt idx="214">
                  <c:v>64.5</c:v>
                </c:pt>
                <c:pt idx="215">
                  <c:v>65.8</c:v>
                </c:pt>
                <c:pt idx="216">
                  <c:v>66.900000000000006</c:v>
                </c:pt>
                <c:pt idx="217">
                  <c:v>67.400000000000006</c:v>
                </c:pt>
                <c:pt idx="218">
                  <c:v>67.3</c:v>
                </c:pt>
                <c:pt idx="219">
                  <c:v>67.8</c:v>
                </c:pt>
                <c:pt idx="220">
                  <c:v>67.099999999999994</c:v>
                </c:pt>
                <c:pt idx="221">
                  <c:v>66.7</c:v>
                </c:pt>
                <c:pt idx="222">
                  <c:v>66.2</c:v>
                </c:pt>
                <c:pt idx="223">
                  <c:v>66.3</c:v>
                </c:pt>
                <c:pt idx="224">
                  <c:v>65.599999999999994</c:v>
                </c:pt>
                <c:pt idx="225">
                  <c:v>65</c:v>
                </c:pt>
                <c:pt idx="226">
                  <c:v>64.400000000000006</c:v>
                </c:pt>
                <c:pt idx="227">
                  <c:v>64.3</c:v>
                </c:pt>
                <c:pt idx="228">
                  <c:v>63.7</c:v>
                </c:pt>
                <c:pt idx="229">
                  <c:v>62.9</c:v>
                </c:pt>
                <c:pt idx="230">
                  <c:v>62.8</c:v>
                </c:pt>
                <c:pt idx="231">
                  <c:v>62</c:v>
                </c:pt>
                <c:pt idx="232">
                  <c:v>61.1</c:v>
                </c:pt>
                <c:pt idx="233">
                  <c:v>61</c:v>
                </c:pt>
                <c:pt idx="234">
                  <c:v>59.7</c:v>
                </c:pt>
                <c:pt idx="235">
                  <c:v>58.7</c:v>
                </c:pt>
                <c:pt idx="236">
                  <c:v>58.6</c:v>
                </c:pt>
                <c:pt idx="237">
                  <c:v>57.9</c:v>
                </c:pt>
                <c:pt idx="238">
                  <c:v>56.6</c:v>
                </c:pt>
                <c:pt idx="239">
                  <c:v>53.7</c:v>
                </c:pt>
                <c:pt idx="240">
                  <c:v>52.6</c:v>
                </c:pt>
                <c:pt idx="241">
                  <c:v>49.5</c:v>
                </c:pt>
                <c:pt idx="242">
                  <c:v>47.9</c:v>
                </c:pt>
                <c:pt idx="243">
                  <c:v>46.8</c:v>
                </c:pt>
                <c:pt idx="244">
                  <c:v>50.9</c:v>
                </c:pt>
                <c:pt idx="245">
                  <c:v>53</c:v>
                </c:pt>
                <c:pt idx="246">
                  <c:v>55.8</c:v>
                </c:pt>
                <c:pt idx="247">
                  <c:v>56</c:v>
                </c:pt>
                <c:pt idx="248">
                  <c:v>57.6</c:v>
                </c:pt>
                <c:pt idx="249">
                  <c:v>58.8</c:v>
                </c:pt>
                <c:pt idx="250">
                  <c:v>58.9</c:v>
                </c:pt>
                <c:pt idx="251">
                  <c:v>58.9</c:v>
                </c:pt>
                <c:pt idx="252">
                  <c:v>58.7</c:v>
                </c:pt>
                <c:pt idx="253">
                  <c:v>58.8</c:v>
                </c:pt>
                <c:pt idx="254">
                  <c:v>58.7</c:v>
                </c:pt>
                <c:pt idx="255">
                  <c:v>58.5</c:v>
                </c:pt>
                <c:pt idx="256">
                  <c:v>57.1</c:v>
                </c:pt>
                <c:pt idx="257">
                  <c:v>55.9</c:v>
                </c:pt>
                <c:pt idx="258">
                  <c:v>54.3</c:v>
                </c:pt>
                <c:pt idx="259">
                  <c:v>52.4</c:v>
                </c:pt>
                <c:pt idx="260">
                  <c:v>50.5</c:v>
                </c:pt>
                <c:pt idx="261">
                  <c:v>48.6</c:v>
                </c:pt>
                <c:pt idx="262">
                  <c:v>46.6</c:v>
                </c:pt>
                <c:pt idx="263">
                  <c:v>45</c:v>
                </c:pt>
                <c:pt idx="264">
                  <c:v>42.3</c:v>
                </c:pt>
                <c:pt idx="265">
                  <c:v>40.1</c:v>
                </c:pt>
                <c:pt idx="266">
                  <c:v>37.9</c:v>
                </c:pt>
                <c:pt idx="267">
                  <c:v>41.1</c:v>
                </c:pt>
                <c:pt idx="268">
                  <c:v>44.5</c:v>
                </c:pt>
                <c:pt idx="269">
                  <c:v>47.2</c:v>
                </c:pt>
                <c:pt idx="270">
                  <c:v>49.4</c:v>
                </c:pt>
                <c:pt idx="271">
                  <c:v>49.6</c:v>
                </c:pt>
                <c:pt idx="272">
                  <c:v>49.1</c:v>
                </c:pt>
                <c:pt idx="273">
                  <c:v>47.1</c:v>
                </c:pt>
                <c:pt idx="274">
                  <c:v>46.5</c:v>
                </c:pt>
                <c:pt idx="275">
                  <c:v>44.2</c:v>
                </c:pt>
                <c:pt idx="276">
                  <c:v>41.8</c:v>
                </c:pt>
                <c:pt idx="277">
                  <c:v>41.5</c:v>
                </c:pt>
                <c:pt idx="278">
                  <c:v>39.200000000000003</c:v>
                </c:pt>
                <c:pt idx="279">
                  <c:v>36.6</c:v>
                </c:pt>
                <c:pt idx="280">
                  <c:v>33.700000000000003</c:v>
                </c:pt>
              </c:numCache>
            </c:numRef>
          </c:val>
        </c:ser>
        <c:ser>
          <c:idx val="3"/>
          <c:order val="3"/>
          <c:tx>
            <c:strRef>
              <c:f>'Lopez Lab'!$I$1</c:f>
              <c:strCache>
                <c:ptCount val="1"/>
                <c:pt idx="0">
                  <c:v>facteur d'air x 10</c:v>
                </c:pt>
              </c:strCache>
            </c:strRef>
          </c:tx>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Lab'!$I$2:$I$282</c:f>
              <c:numCache>
                <c:formatCode>0.00</c:formatCode>
                <c:ptCount val="281"/>
                <c:pt idx="5">
                  <c:v>121.73</c:v>
                </c:pt>
                <c:pt idx="6">
                  <c:v>86.31</c:v>
                </c:pt>
                <c:pt idx="7">
                  <c:v>66.88</c:v>
                </c:pt>
                <c:pt idx="8">
                  <c:v>57.620000000000005</c:v>
                </c:pt>
                <c:pt idx="9">
                  <c:v>50.620000000000005</c:v>
                </c:pt>
                <c:pt idx="10">
                  <c:v>45.129999999999995</c:v>
                </c:pt>
                <c:pt idx="11">
                  <c:v>40.72</c:v>
                </c:pt>
                <c:pt idx="12">
                  <c:v>37.089999999999996</c:v>
                </c:pt>
                <c:pt idx="13">
                  <c:v>34.630000000000003</c:v>
                </c:pt>
                <c:pt idx="14">
                  <c:v>31.489999999999995</c:v>
                </c:pt>
                <c:pt idx="15">
                  <c:v>29.689999999999998</c:v>
                </c:pt>
                <c:pt idx="16">
                  <c:v>28.87</c:v>
                </c:pt>
                <c:pt idx="17">
                  <c:v>27.360000000000003</c:v>
                </c:pt>
                <c:pt idx="18">
                  <c:v>25.369999999999997</c:v>
                </c:pt>
                <c:pt idx="19">
                  <c:v>23.63</c:v>
                </c:pt>
                <c:pt idx="20">
                  <c:v>22.34</c:v>
                </c:pt>
                <c:pt idx="21">
                  <c:v>21.400000000000002</c:v>
                </c:pt>
                <c:pt idx="22">
                  <c:v>20.74</c:v>
                </c:pt>
                <c:pt idx="23">
                  <c:v>20.12</c:v>
                </c:pt>
                <c:pt idx="24">
                  <c:v>19.36</c:v>
                </c:pt>
                <c:pt idx="25">
                  <c:v>18.990000000000002</c:v>
                </c:pt>
                <c:pt idx="26">
                  <c:v>18.64</c:v>
                </c:pt>
                <c:pt idx="27">
                  <c:v>18.649999999999999</c:v>
                </c:pt>
                <c:pt idx="28">
                  <c:v>19.010000000000002</c:v>
                </c:pt>
                <c:pt idx="29">
                  <c:v>19.39</c:v>
                </c:pt>
                <c:pt idx="30">
                  <c:v>19.77</c:v>
                </c:pt>
                <c:pt idx="31">
                  <c:v>19.980000000000004</c:v>
                </c:pt>
                <c:pt idx="32">
                  <c:v>19.990000000000002</c:v>
                </c:pt>
                <c:pt idx="33">
                  <c:v>19.630000000000003</c:v>
                </c:pt>
                <c:pt idx="34">
                  <c:v>18.919999999999998</c:v>
                </c:pt>
                <c:pt idx="35">
                  <c:v>18.419999999999998</c:v>
                </c:pt>
                <c:pt idx="36">
                  <c:v>18.11</c:v>
                </c:pt>
                <c:pt idx="37">
                  <c:v>18.11</c:v>
                </c:pt>
                <c:pt idx="38">
                  <c:v>18.11</c:v>
                </c:pt>
                <c:pt idx="39">
                  <c:v>17.96</c:v>
                </c:pt>
                <c:pt idx="40">
                  <c:v>17.8</c:v>
                </c:pt>
                <c:pt idx="41">
                  <c:v>17.649999999999999</c:v>
                </c:pt>
                <c:pt idx="42">
                  <c:v>17.809999999999999</c:v>
                </c:pt>
                <c:pt idx="43">
                  <c:v>17.97</c:v>
                </c:pt>
                <c:pt idx="44">
                  <c:v>18.28</c:v>
                </c:pt>
                <c:pt idx="45">
                  <c:v>18.28</c:v>
                </c:pt>
                <c:pt idx="46">
                  <c:v>18.440000000000001</c:v>
                </c:pt>
                <c:pt idx="47">
                  <c:v>18.61</c:v>
                </c:pt>
                <c:pt idx="48">
                  <c:v>18.45</c:v>
                </c:pt>
                <c:pt idx="49">
                  <c:v>18.29</c:v>
                </c:pt>
                <c:pt idx="50">
                  <c:v>18.130000000000003</c:v>
                </c:pt>
                <c:pt idx="51">
                  <c:v>18.130000000000003</c:v>
                </c:pt>
                <c:pt idx="52">
                  <c:v>18.45</c:v>
                </c:pt>
                <c:pt idx="53">
                  <c:v>18.78</c:v>
                </c:pt>
                <c:pt idx="54">
                  <c:v>19.3</c:v>
                </c:pt>
                <c:pt idx="55">
                  <c:v>19.66</c:v>
                </c:pt>
                <c:pt idx="56">
                  <c:v>20.04</c:v>
                </c:pt>
                <c:pt idx="57">
                  <c:v>20.23</c:v>
                </c:pt>
                <c:pt idx="58">
                  <c:v>20.43</c:v>
                </c:pt>
                <c:pt idx="59">
                  <c:v>20.43</c:v>
                </c:pt>
                <c:pt idx="60">
                  <c:v>20.43</c:v>
                </c:pt>
                <c:pt idx="61">
                  <c:v>20.43</c:v>
                </c:pt>
                <c:pt idx="62">
                  <c:v>20.23</c:v>
                </c:pt>
                <c:pt idx="63">
                  <c:v>20.240000000000002</c:v>
                </c:pt>
                <c:pt idx="64">
                  <c:v>19.850000000000001</c:v>
                </c:pt>
                <c:pt idx="65">
                  <c:v>19.669999999999998</c:v>
                </c:pt>
                <c:pt idx="66">
                  <c:v>19.669999999999998</c:v>
                </c:pt>
                <c:pt idx="67">
                  <c:v>19.850000000000001</c:v>
                </c:pt>
                <c:pt idx="68">
                  <c:v>20.240000000000002</c:v>
                </c:pt>
                <c:pt idx="69">
                  <c:v>20.64</c:v>
                </c:pt>
                <c:pt idx="70">
                  <c:v>21.05</c:v>
                </c:pt>
                <c:pt idx="71">
                  <c:v>21.269999999999996</c:v>
                </c:pt>
                <c:pt idx="72">
                  <c:v>21.48</c:v>
                </c:pt>
                <c:pt idx="73">
                  <c:v>21.709999999999997</c:v>
                </c:pt>
                <c:pt idx="74">
                  <c:v>21.93</c:v>
                </c:pt>
                <c:pt idx="75">
                  <c:v>21.93</c:v>
                </c:pt>
                <c:pt idx="76">
                  <c:v>21.93</c:v>
                </c:pt>
                <c:pt idx="77">
                  <c:v>22.17</c:v>
                </c:pt>
                <c:pt idx="78">
                  <c:v>22.400000000000002</c:v>
                </c:pt>
                <c:pt idx="79">
                  <c:v>22.64</c:v>
                </c:pt>
                <c:pt idx="80">
                  <c:v>22.89</c:v>
                </c:pt>
                <c:pt idx="81">
                  <c:v>23.15</c:v>
                </c:pt>
                <c:pt idx="82">
                  <c:v>23.4</c:v>
                </c:pt>
                <c:pt idx="83">
                  <c:v>23.4</c:v>
                </c:pt>
                <c:pt idx="84">
                  <c:v>23.67</c:v>
                </c:pt>
                <c:pt idx="85">
                  <c:v>24.209999999999997</c:v>
                </c:pt>
                <c:pt idx="86">
                  <c:v>22.869999999999997</c:v>
                </c:pt>
                <c:pt idx="87">
                  <c:v>22.62</c:v>
                </c:pt>
                <c:pt idx="88">
                  <c:v>22.14</c:v>
                </c:pt>
                <c:pt idx="89">
                  <c:v>23.119999999999997</c:v>
                </c:pt>
                <c:pt idx="90">
                  <c:v>24.2</c:v>
                </c:pt>
                <c:pt idx="91">
                  <c:v>25.069999999999997</c:v>
                </c:pt>
                <c:pt idx="92">
                  <c:v>25.369999999999997</c:v>
                </c:pt>
                <c:pt idx="93">
                  <c:v>25.380000000000003</c:v>
                </c:pt>
                <c:pt idx="94">
                  <c:v>25.380000000000003</c:v>
                </c:pt>
                <c:pt idx="95">
                  <c:v>25.380000000000003</c:v>
                </c:pt>
                <c:pt idx="96">
                  <c:v>25.380000000000003</c:v>
                </c:pt>
                <c:pt idx="97">
                  <c:v>25.689999999999998</c:v>
                </c:pt>
                <c:pt idx="98">
                  <c:v>25.380000000000003</c:v>
                </c:pt>
                <c:pt idx="99">
                  <c:v>25.380000000000003</c:v>
                </c:pt>
                <c:pt idx="100">
                  <c:v>25.380000000000003</c:v>
                </c:pt>
                <c:pt idx="101">
                  <c:v>25.380000000000003</c:v>
                </c:pt>
                <c:pt idx="102">
                  <c:v>25.380000000000003</c:v>
                </c:pt>
                <c:pt idx="103">
                  <c:v>25.689999999999998</c:v>
                </c:pt>
                <c:pt idx="104">
                  <c:v>25.689999999999998</c:v>
                </c:pt>
                <c:pt idx="105">
                  <c:v>25.689999999999998</c:v>
                </c:pt>
                <c:pt idx="106">
                  <c:v>26.010000000000005</c:v>
                </c:pt>
                <c:pt idx="107">
                  <c:v>26.669999999999998</c:v>
                </c:pt>
                <c:pt idx="108">
                  <c:v>27.01</c:v>
                </c:pt>
                <c:pt idx="109">
                  <c:v>27.73</c:v>
                </c:pt>
                <c:pt idx="110">
                  <c:v>28.1</c:v>
                </c:pt>
                <c:pt idx="111">
                  <c:v>28.47</c:v>
                </c:pt>
                <c:pt idx="112">
                  <c:v>28.86</c:v>
                </c:pt>
                <c:pt idx="113">
                  <c:v>29.26</c:v>
                </c:pt>
                <c:pt idx="114">
                  <c:v>30.099999999999998</c:v>
                </c:pt>
                <c:pt idx="115">
                  <c:v>30.54</c:v>
                </c:pt>
                <c:pt idx="116">
                  <c:v>30.53</c:v>
                </c:pt>
                <c:pt idx="117">
                  <c:v>30.99</c:v>
                </c:pt>
                <c:pt idx="118">
                  <c:v>30.980000000000004</c:v>
                </c:pt>
                <c:pt idx="119">
                  <c:v>31.93</c:v>
                </c:pt>
                <c:pt idx="120">
                  <c:v>32.42</c:v>
                </c:pt>
                <c:pt idx="121">
                  <c:v>32.93</c:v>
                </c:pt>
                <c:pt idx="122">
                  <c:v>33.450000000000003</c:v>
                </c:pt>
                <c:pt idx="123">
                  <c:v>34.549999999999997</c:v>
                </c:pt>
                <c:pt idx="124">
                  <c:v>35.729999999999997</c:v>
                </c:pt>
                <c:pt idx="125">
                  <c:v>36.989999999999995</c:v>
                </c:pt>
                <c:pt idx="126">
                  <c:v>37.65</c:v>
                </c:pt>
                <c:pt idx="127">
                  <c:v>39.06</c:v>
                </c:pt>
                <c:pt idx="128">
                  <c:v>39.79</c:v>
                </c:pt>
                <c:pt idx="129">
                  <c:v>40.56</c:v>
                </c:pt>
                <c:pt idx="130">
                  <c:v>40.549999999999997</c:v>
                </c:pt>
                <c:pt idx="131">
                  <c:v>41.339999999999996</c:v>
                </c:pt>
                <c:pt idx="132">
                  <c:v>42.169999999999995</c:v>
                </c:pt>
                <c:pt idx="133">
                  <c:v>42.160000000000004</c:v>
                </c:pt>
                <c:pt idx="134">
                  <c:v>43.03</c:v>
                </c:pt>
                <c:pt idx="135">
                  <c:v>43.019999999999996</c:v>
                </c:pt>
                <c:pt idx="136">
                  <c:v>43.010000000000005</c:v>
                </c:pt>
                <c:pt idx="137">
                  <c:v>43.9</c:v>
                </c:pt>
                <c:pt idx="138">
                  <c:v>43.9</c:v>
                </c:pt>
                <c:pt idx="139">
                  <c:v>43.889999999999993</c:v>
                </c:pt>
                <c:pt idx="140">
                  <c:v>44.84</c:v>
                </c:pt>
                <c:pt idx="141">
                  <c:v>44.830000000000005</c:v>
                </c:pt>
                <c:pt idx="142">
                  <c:v>44.82</c:v>
                </c:pt>
                <c:pt idx="143">
                  <c:v>44.82</c:v>
                </c:pt>
                <c:pt idx="144">
                  <c:v>44.81</c:v>
                </c:pt>
                <c:pt idx="145">
                  <c:v>44.81</c:v>
                </c:pt>
                <c:pt idx="146">
                  <c:v>45.78</c:v>
                </c:pt>
                <c:pt idx="147">
                  <c:v>45.769999999999996</c:v>
                </c:pt>
                <c:pt idx="148">
                  <c:v>45.760000000000005</c:v>
                </c:pt>
                <c:pt idx="149">
                  <c:v>45.730000000000004</c:v>
                </c:pt>
                <c:pt idx="150">
                  <c:v>45.710000000000008</c:v>
                </c:pt>
                <c:pt idx="151">
                  <c:v>45.7</c:v>
                </c:pt>
                <c:pt idx="152">
                  <c:v>45.69</c:v>
                </c:pt>
                <c:pt idx="153">
                  <c:v>44.699999999999996</c:v>
                </c:pt>
                <c:pt idx="154">
                  <c:v>44.69</c:v>
                </c:pt>
                <c:pt idx="155">
                  <c:v>45.650000000000006</c:v>
                </c:pt>
                <c:pt idx="156">
                  <c:v>45.629999999999995</c:v>
                </c:pt>
                <c:pt idx="157">
                  <c:v>45.61</c:v>
                </c:pt>
                <c:pt idx="158">
                  <c:v>45.599999999999994</c:v>
                </c:pt>
                <c:pt idx="159">
                  <c:v>46.62</c:v>
                </c:pt>
                <c:pt idx="160">
                  <c:v>46.6</c:v>
                </c:pt>
                <c:pt idx="161">
                  <c:v>47.66</c:v>
                </c:pt>
                <c:pt idx="162">
                  <c:v>47.65</c:v>
                </c:pt>
                <c:pt idx="163">
                  <c:v>47.639999999999993</c:v>
                </c:pt>
                <c:pt idx="164">
                  <c:v>48.75</c:v>
                </c:pt>
                <c:pt idx="165">
                  <c:v>48.760000000000005</c:v>
                </c:pt>
                <c:pt idx="166">
                  <c:v>49.95</c:v>
                </c:pt>
                <c:pt idx="167">
                  <c:v>51.19</c:v>
                </c:pt>
                <c:pt idx="168">
                  <c:v>52.470000000000006</c:v>
                </c:pt>
                <c:pt idx="169">
                  <c:v>52.45</c:v>
                </c:pt>
                <c:pt idx="170">
                  <c:v>53.779999999999994</c:v>
                </c:pt>
                <c:pt idx="171">
                  <c:v>53.75</c:v>
                </c:pt>
                <c:pt idx="172">
                  <c:v>55.15</c:v>
                </c:pt>
                <c:pt idx="173">
                  <c:v>55.120000000000005</c:v>
                </c:pt>
                <c:pt idx="174">
                  <c:v>55.079999999999991</c:v>
                </c:pt>
                <c:pt idx="175">
                  <c:v>55.05</c:v>
                </c:pt>
                <c:pt idx="176">
                  <c:v>55.029999999999994</c:v>
                </c:pt>
                <c:pt idx="177">
                  <c:v>55</c:v>
                </c:pt>
                <c:pt idx="178">
                  <c:v>55</c:v>
                </c:pt>
                <c:pt idx="179">
                  <c:v>55.05</c:v>
                </c:pt>
                <c:pt idx="180">
                  <c:v>51.03</c:v>
                </c:pt>
                <c:pt idx="181">
                  <c:v>47.569999999999993</c:v>
                </c:pt>
                <c:pt idx="182">
                  <c:v>45.53</c:v>
                </c:pt>
                <c:pt idx="183">
                  <c:v>43.64</c:v>
                </c:pt>
                <c:pt idx="184">
                  <c:v>41.879999999999995</c:v>
                </c:pt>
                <c:pt idx="185">
                  <c:v>41.03</c:v>
                </c:pt>
                <c:pt idx="186">
                  <c:v>40.99</c:v>
                </c:pt>
                <c:pt idx="187">
                  <c:v>40.919999999999995</c:v>
                </c:pt>
                <c:pt idx="188">
                  <c:v>40.86</c:v>
                </c:pt>
                <c:pt idx="189">
                  <c:v>41.62</c:v>
                </c:pt>
                <c:pt idx="190">
                  <c:v>42.410000000000004</c:v>
                </c:pt>
                <c:pt idx="191">
                  <c:v>43.230000000000004</c:v>
                </c:pt>
                <c:pt idx="192">
                  <c:v>44.07</c:v>
                </c:pt>
                <c:pt idx="193">
                  <c:v>44.94</c:v>
                </c:pt>
                <c:pt idx="194">
                  <c:v>46.91</c:v>
                </c:pt>
                <c:pt idx="195">
                  <c:v>47.95</c:v>
                </c:pt>
                <c:pt idx="196">
                  <c:v>49.050000000000004</c:v>
                </c:pt>
                <c:pt idx="197">
                  <c:v>50.23</c:v>
                </c:pt>
                <c:pt idx="198">
                  <c:v>51.48</c:v>
                </c:pt>
                <c:pt idx="199">
                  <c:v>52.81</c:v>
                </c:pt>
                <c:pt idx="200">
                  <c:v>55.67</c:v>
                </c:pt>
                <c:pt idx="201">
                  <c:v>58.879999999999995</c:v>
                </c:pt>
                <c:pt idx="202">
                  <c:v>60.66</c:v>
                </c:pt>
                <c:pt idx="203">
                  <c:v>62.539999999999992</c:v>
                </c:pt>
                <c:pt idx="204">
                  <c:v>64.539999999999992</c:v>
                </c:pt>
                <c:pt idx="205">
                  <c:v>66.64</c:v>
                </c:pt>
                <c:pt idx="206">
                  <c:v>68.87</c:v>
                </c:pt>
                <c:pt idx="207">
                  <c:v>71.260000000000005</c:v>
                </c:pt>
                <c:pt idx="208">
                  <c:v>73.839999999999989</c:v>
                </c:pt>
                <c:pt idx="209">
                  <c:v>73.899999999999991</c:v>
                </c:pt>
                <c:pt idx="210">
                  <c:v>73.989999999999995</c:v>
                </c:pt>
                <c:pt idx="211">
                  <c:v>74.239999999999995</c:v>
                </c:pt>
                <c:pt idx="212">
                  <c:v>67.039999999999992</c:v>
                </c:pt>
                <c:pt idx="213">
                  <c:v>59.21</c:v>
                </c:pt>
                <c:pt idx="214">
                  <c:v>54.44</c:v>
                </c:pt>
                <c:pt idx="215">
                  <c:v>51.7</c:v>
                </c:pt>
                <c:pt idx="216">
                  <c:v>49.230000000000004</c:v>
                </c:pt>
                <c:pt idx="217">
                  <c:v>48.069999999999993</c:v>
                </c:pt>
                <c:pt idx="218">
                  <c:v>48.03</c:v>
                </c:pt>
                <c:pt idx="219">
                  <c:v>46.91</c:v>
                </c:pt>
                <c:pt idx="220">
                  <c:v>47.980000000000004</c:v>
                </c:pt>
                <c:pt idx="221">
                  <c:v>49.15</c:v>
                </c:pt>
                <c:pt idx="222">
                  <c:v>50.4</c:v>
                </c:pt>
                <c:pt idx="223">
                  <c:v>50.46</c:v>
                </c:pt>
                <c:pt idx="224">
                  <c:v>51.77</c:v>
                </c:pt>
                <c:pt idx="225">
                  <c:v>53.120000000000005</c:v>
                </c:pt>
                <c:pt idx="226">
                  <c:v>54.529999999999994</c:v>
                </c:pt>
                <c:pt idx="227">
                  <c:v>54.54</c:v>
                </c:pt>
                <c:pt idx="228">
                  <c:v>56.050000000000004</c:v>
                </c:pt>
                <c:pt idx="229">
                  <c:v>57.599999999999994</c:v>
                </c:pt>
                <c:pt idx="230">
                  <c:v>57.55</c:v>
                </c:pt>
                <c:pt idx="231">
                  <c:v>59.129999999999995</c:v>
                </c:pt>
                <c:pt idx="232">
                  <c:v>60.8</c:v>
                </c:pt>
                <c:pt idx="233">
                  <c:v>60.7</c:v>
                </c:pt>
                <c:pt idx="234">
                  <c:v>62.370000000000005</c:v>
                </c:pt>
                <c:pt idx="235">
                  <c:v>64.179999999999993</c:v>
                </c:pt>
                <c:pt idx="236">
                  <c:v>64.17</c:v>
                </c:pt>
                <c:pt idx="237">
                  <c:v>66.31</c:v>
                </c:pt>
                <c:pt idx="238">
                  <c:v>68.320000000000007</c:v>
                </c:pt>
                <c:pt idx="239">
                  <c:v>73.070000000000007</c:v>
                </c:pt>
                <c:pt idx="240">
                  <c:v>75.739999999999995</c:v>
                </c:pt>
                <c:pt idx="241">
                  <c:v>81.83</c:v>
                </c:pt>
                <c:pt idx="242">
                  <c:v>85.45</c:v>
                </c:pt>
                <c:pt idx="243">
                  <c:v>89.68</c:v>
                </c:pt>
                <c:pt idx="244">
                  <c:v>82.87</c:v>
                </c:pt>
                <c:pt idx="245">
                  <c:v>79.989999999999995</c:v>
                </c:pt>
                <c:pt idx="246">
                  <c:v>74.52000000000001</c:v>
                </c:pt>
                <c:pt idx="247">
                  <c:v>74.73</c:v>
                </c:pt>
                <c:pt idx="248">
                  <c:v>72.31</c:v>
                </c:pt>
                <c:pt idx="249">
                  <c:v>70</c:v>
                </c:pt>
                <c:pt idx="250">
                  <c:v>70.079999999999984</c:v>
                </c:pt>
                <c:pt idx="251">
                  <c:v>70.070000000000007</c:v>
                </c:pt>
                <c:pt idx="252">
                  <c:v>70.029999999999987</c:v>
                </c:pt>
                <c:pt idx="253">
                  <c:v>69.970000000000013</c:v>
                </c:pt>
                <c:pt idx="254">
                  <c:v>69.89</c:v>
                </c:pt>
                <c:pt idx="255">
                  <c:v>69.81</c:v>
                </c:pt>
                <c:pt idx="256">
                  <c:v>72.16</c:v>
                </c:pt>
                <c:pt idx="257">
                  <c:v>74.64</c:v>
                </c:pt>
                <c:pt idx="258">
                  <c:v>77.25</c:v>
                </c:pt>
                <c:pt idx="259">
                  <c:v>79.989999999999995</c:v>
                </c:pt>
                <c:pt idx="260">
                  <c:v>82.95</c:v>
                </c:pt>
                <c:pt idx="261">
                  <c:v>86.19</c:v>
                </c:pt>
                <c:pt idx="262">
                  <c:v>89.720000000000013</c:v>
                </c:pt>
                <c:pt idx="263">
                  <c:v>93.670000000000016</c:v>
                </c:pt>
                <c:pt idx="264">
                  <c:v>98.14</c:v>
                </c:pt>
                <c:pt idx="265">
                  <c:v>103.27</c:v>
                </c:pt>
                <c:pt idx="266">
                  <c:v>109.42999999999999</c:v>
                </c:pt>
                <c:pt idx="267">
                  <c:v>104.44000000000001</c:v>
                </c:pt>
                <c:pt idx="268">
                  <c:v>99.829999999999984</c:v>
                </c:pt>
                <c:pt idx="269">
                  <c:v>95.51</c:v>
                </c:pt>
                <c:pt idx="270">
                  <c:v>91.429999999999993</c:v>
                </c:pt>
                <c:pt idx="271">
                  <c:v>91.44</c:v>
                </c:pt>
                <c:pt idx="272">
                  <c:v>91.35</c:v>
                </c:pt>
                <c:pt idx="273">
                  <c:v>95.31</c:v>
                </c:pt>
                <c:pt idx="274">
                  <c:v>94.97999999999999</c:v>
                </c:pt>
                <c:pt idx="275">
                  <c:v>99.22</c:v>
                </c:pt>
                <c:pt idx="276">
                  <c:v>103.92999999999999</c:v>
                </c:pt>
                <c:pt idx="277">
                  <c:v>103.80999999999999</c:v>
                </c:pt>
                <c:pt idx="278">
                  <c:v>109.33</c:v>
                </c:pt>
                <c:pt idx="279">
                  <c:v>115.64999999999999</c:v>
                </c:pt>
                <c:pt idx="280">
                  <c:v>122.89999999999999</c:v>
                </c:pt>
              </c:numCache>
            </c:numRef>
          </c:val>
        </c:ser>
        <c:ser>
          <c:idx val="4"/>
          <c:order val="4"/>
          <c:tx>
            <c:strRef>
              <c:f>'Lopez Lab'!$M$1</c:f>
              <c:strCache>
                <c:ptCount val="1"/>
                <c:pt idx="0">
                  <c:v>CO %*100</c:v>
                </c:pt>
              </c:strCache>
            </c:strRef>
          </c:tx>
          <c:marker>
            <c:symbol val="none"/>
          </c:marker>
          <c:cat>
            <c:numRef>
              <c:f>'Lopez Lab'!$B$2:$B$282</c:f>
              <c:numCache>
                <c:formatCode>0</c:formatCode>
                <c:ptCount val="28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pt idx="101">
                  <c:v>50.5</c:v>
                </c:pt>
                <c:pt idx="102">
                  <c:v>51</c:v>
                </c:pt>
                <c:pt idx="103">
                  <c:v>51.5</c:v>
                </c:pt>
                <c:pt idx="104">
                  <c:v>52</c:v>
                </c:pt>
                <c:pt idx="105">
                  <c:v>52.5</c:v>
                </c:pt>
                <c:pt idx="106">
                  <c:v>53</c:v>
                </c:pt>
                <c:pt idx="107">
                  <c:v>53.5</c:v>
                </c:pt>
                <c:pt idx="108">
                  <c:v>54</c:v>
                </c:pt>
                <c:pt idx="109">
                  <c:v>54.5</c:v>
                </c:pt>
                <c:pt idx="110">
                  <c:v>55</c:v>
                </c:pt>
                <c:pt idx="111">
                  <c:v>55.5</c:v>
                </c:pt>
                <c:pt idx="112">
                  <c:v>56</c:v>
                </c:pt>
                <c:pt idx="113">
                  <c:v>56.5</c:v>
                </c:pt>
                <c:pt idx="114">
                  <c:v>57</c:v>
                </c:pt>
                <c:pt idx="115">
                  <c:v>57.5</c:v>
                </c:pt>
                <c:pt idx="116">
                  <c:v>58</c:v>
                </c:pt>
                <c:pt idx="117">
                  <c:v>58.5</c:v>
                </c:pt>
                <c:pt idx="118">
                  <c:v>59</c:v>
                </c:pt>
                <c:pt idx="119">
                  <c:v>59.5</c:v>
                </c:pt>
                <c:pt idx="120">
                  <c:v>60</c:v>
                </c:pt>
                <c:pt idx="121">
                  <c:v>60.5</c:v>
                </c:pt>
                <c:pt idx="122">
                  <c:v>61</c:v>
                </c:pt>
                <c:pt idx="123">
                  <c:v>61.5</c:v>
                </c:pt>
                <c:pt idx="124">
                  <c:v>62</c:v>
                </c:pt>
                <c:pt idx="125">
                  <c:v>62.5</c:v>
                </c:pt>
                <c:pt idx="126">
                  <c:v>63</c:v>
                </c:pt>
                <c:pt idx="127">
                  <c:v>63.5</c:v>
                </c:pt>
                <c:pt idx="128">
                  <c:v>64</c:v>
                </c:pt>
                <c:pt idx="129">
                  <c:v>64.5</c:v>
                </c:pt>
                <c:pt idx="130">
                  <c:v>65</c:v>
                </c:pt>
                <c:pt idx="131">
                  <c:v>65.5</c:v>
                </c:pt>
                <c:pt idx="132">
                  <c:v>66</c:v>
                </c:pt>
                <c:pt idx="133">
                  <c:v>66.5</c:v>
                </c:pt>
                <c:pt idx="134">
                  <c:v>67</c:v>
                </c:pt>
                <c:pt idx="135">
                  <c:v>67.5</c:v>
                </c:pt>
                <c:pt idx="136">
                  <c:v>68</c:v>
                </c:pt>
                <c:pt idx="137">
                  <c:v>68.5</c:v>
                </c:pt>
                <c:pt idx="138">
                  <c:v>69</c:v>
                </c:pt>
                <c:pt idx="139">
                  <c:v>69.5</c:v>
                </c:pt>
                <c:pt idx="140">
                  <c:v>70</c:v>
                </c:pt>
                <c:pt idx="141">
                  <c:v>70.5</c:v>
                </c:pt>
                <c:pt idx="142">
                  <c:v>71</c:v>
                </c:pt>
                <c:pt idx="143">
                  <c:v>71.5</c:v>
                </c:pt>
                <c:pt idx="144">
                  <c:v>72</c:v>
                </c:pt>
                <c:pt idx="145">
                  <c:v>72.5</c:v>
                </c:pt>
                <c:pt idx="146">
                  <c:v>73</c:v>
                </c:pt>
                <c:pt idx="147">
                  <c:v>73.5</c:v>
                </c:pt>
                <c:pt idx="148">
                  <c:v>74</c:v>
                </c:pt>
                <c:pt idx="149">
                  <c:v>74.5</c:v>
                </c:pt>
                <c:pt idx="150">
                  <c:v>75</c:v>
                </c:pt>
                <c:pt idx="151">
                  <c:v>75.5</c:v>
                </c:pt>
                <c:pt idx="152">
                  <c:v>76</c:v>
                </c:pt>
                <c:pt idx="153">
                  <c:v>76.5</c:v>
                </c:pt>
                <c:pt idx="154">
                  <c:v>77</c:v>
                </c:pt>
                <c:pt idx="155">
                  <c:v>77.5</c:v>
                </c:pt>
                <c:pt idx="156">
                  <c:v>78</c:v>
                </c:pt>
                <c:pt idx="157">
                  <c:v>78.5</c:v>
                </c:pt>
                <c:pt idx="158">
                  <c:v>79</c:v>
                </c:pt>
                <c:pt idx="159">
                  <c:v>79.5</c:v>
                </c:pt>
                <c:pt idx="160">
                  <c:v>80</c:v>
                </c:pt>
                <c:pt idx="161">
                  <c:v>80.5</c:v>
                </c:pt>
                <c:pt idx="162">
                  <c:v>81</c:v>
                </c:pt>
                <c:pt idx="163">
                  <c:v>81.5</c:v>
                </c:pt>
                <c:pt idx="164">
                  <c:v>82</c:v>
                </c:pt>
                <c:pt idx="165">
                  <c:v>82.5</c:v>
                </c:pt>
                <c:pt idx="166">
                  <c:v>83</c:v>
                </c:pt>
                <c:pt idx="167">
                  <c:v>83.5</c:v>
                </c:pt>
                <c:pt idx="168">
                  <c:v>84</c:v>
                </c:pt>
                <c:pt idx="169">
                  <c:v>84.5</c:v>
                </c:pt>
                <c:pt idx="170">
                  <c:v>85</c:v>
                </c:pt>
                <c:pt idx="171">
                  <c:v>85.5</c:v>
                </c:pt>
                <c:pt idx="172">
                  <c:v>86</c:v>
                </c:pt>
                <c:pt idx="173">
                  <c:v>86.5</c:v>
                </c:pt>
                <c:pt idx="174">
                  <c:v>87</c:v>
                </c:pt>
                <c:pt idx="175">
                  <c:v>87.5</c:v>
                </c:pt>
                <c:pt idx="176">
                  <c:v>88</c:v>
                </c:pt>
                <c:pt idx="177">
                  <c:v>88.5</c:v>
                </c:pt>
                <c:pt idx="178">
                  <c:v>89</c:v>
                </c:pt>
                <c:pt idx="179">
                  <c:v>89.5</c:v>
                </c:pt>
                <c:pt idx="180">
                  <c:v>90</c:v>
                </c:pt>
                <c:pt idx="181">
                  <c:v>90.5</c:v>
                </c:pt>
                <c:pt idx="182">
                  <c:v>91</c:v>
                </c:pt>
                <c:pt idx="183">
                  <c:v>91.5</c:v>
                </c:pt>
                <c:pt idx="184">
                  <c:v>92</c:v>
                </c:pt>
                <c:pt idx="185">
                  <c:v>92.5</c:v>
                </c:pt>
                <c:pt idx="186">
                  <c:v>93</c:v>
                </c:pt>
                <c:pt idx="187">
                  <c:v>93.5</c:v>
                </c:pt>
                <c:pt idx="188">
                  <c:v>94</c:v>
                </c:pt>
                <c:pt idx="189">
                  <c:v>94.5</c:v>
                </c:pt>
                <c:pt idx="190">
                  <c:v>95</c:v>
                </c:pt>
                <c:pt idx="191">
                  <c:v>95.5</c:v>
                </c:pt>
                <c:pt idx="192">
                  <c:v>96</c:v>
                </c:pt>
                <c:pt idx="193">
                  <c:v>96.5</c:v>
                </c:pt>
                <c:pt idx="194">
                  <c:v>97</c:v>
                </c:pt>
                <c:pt idx="195">
                  <c:v>97.5</c:v>
                </c:pt>
                <c:pt idx="196">
                  <c:v>98</c:v>
                </c:pt>
                <c:pt idx="197">
                  <c:v>98.5</c:v>
                </c:pt>
                <c:pt idx="198">
                  <c:v>99</c:v>
                </c:pt>
                <c:pt idx="199">
                  <c:v>99.5</c:v>
                </c:pt>
                <c:pt idx="200">
                  <c:v>100</c:v>
                </c:pt>
                <c:pt idx="201">
                  <c:v>100.5</c:v>
                </c:pt>
                <c:pt idx="202">
                  <c:v>101</c:v>
                </c:pt>
                <c:pt idx="203">
                  <c:v>101.5</c:v>
                </c:pt>
                <c:pt idx="204">
                  <c:v>102</c:v>
                </c:pt>
                <c:pt idx="205">
                  <c:v>102.5</c:v>
                </c:pt>
                <c:pt idx="206">
                  <c:v>103</c:v>
                </c:pt>
                <c:pt idx="207">
                  <c:v>103.5</c:v>
                </c:pt>
                <c:pt idx="208">
                  <c:v>104</c:v>
                </c:pt>
                <c:pt idx="209">
                  <c:v>104.5</c:v>
                </c:pt>
                <c:pt idx="210">
                  <c:v>105</c:v>
                </c:pt>
                <c:pt idx="211">
                  <c:v>105.5</c:v>
                </c:pt>
                <c:pt idx="212">
                  <c:v>106</c:v>
                </c:pt>
                <c:pt idx="213">
                  <c:v>106.5</c:v>
                </c:pt>
                <c:pt idx="214">
                  <c:v>107</c:v>
                </c:pt>
                <c:pt idx="215">
                  <c:v>107.5</c:v>
                </c:pt>
                <c:pt idx="216">
                  <c:v>108</c:v>
                </c:pt>
                <c:pt idx="217">
                  <c:v>108.5</c:v>
                </c:pt>
                <c:pt idx="218">
                  <c:v>109</c:v>
                </c:pt>
                <c:pt idx="219">
                  <c:v>109.5</c:v>
                </c:pt>
                <c:pt idx="220">
                  <c:v>110</c:v>
                </c:pt>
                <c:pt idx="221">
                  <c:v>110.5</c:v>
                </c:pt>
                <c:pt idx="222">
                  <c:v>111</c:v>
                </c:pt>
                <c:pt idx="223">
                  <c:v>111.5</c:v>
                </c:pt>
                <c:pt idx="224">
                  <c:v>112</c:v>
                </c:pt>
                <c:pt idx="225">
                  <c:v>112.5</c:v>
                </c:pt>
                <c:pt idx="226">
                  <c:v>113</c:v>
                </c:pt>
                <c:pt idx="227">
                  <c:v>113.5</c:v>
                </c:pt>
                <c:pt idx="228">
                  <c:v>114</c:v>
                </c:pt>
                <c:pt idx="229">
                  <c:v>114.5</c:v>
                </c:pt>
                <c:pt idx="230">
                  <c:v>115</c:v>
                </c:pt>
                <c:pt idx="231">
                  <c:v>115.5</c:v>
                </c:pt>
                <c:pt idx="232">
                  <c:v>116</c:v>
                </c:pt>
                <c:pt idx="233">
                  <c:v>116.5</c:v>
                </c:pt>
                <c:pt idx="234">
                  <c:v>117</c:v>
                </c:pt>
                <c:pt idx="235">
                  <c:v>117.5</c:v>
                </c:pt>
                <c:pt idx="236">
                  <c:v>118</c:v>
                </c:pt>
                <c:pt idx="237">
                  <c:v>118.5</c:v>
                </c:pt>
                <c:pt idx="238">
                  <c:v>119</c:v>
                </c:pt>
                <c:pt idx="239">
                  <c:v>119.5</c:v>
                </c:pt>
                <c:pt idx="240">
                  <c:v>120</c:v>
                </c:pt>
                <c:pt idx="241">
                  <c:v>120.5</c:v>
                </c:pt>
                <c:pt idx="242">
                  <c:v>121</c:v>
                </c:pt>
                <c:pt idx="243">
                  <c:v>121.5</c:v>
                </c:pt>
                <c:pt idx="244">
                  <c:v>122</c:v>
                </c:pt>
                <c:pt idx="245">
                  <c:v>122.5</c:v>
                </c:pt>
                <c:pt idx="246">
                  <c:v>123</c:v>
                </c:pt>
                <c:pt idx="247">
                  <c:v>123.5</c:v>
                </c:pt>
                <c:pt idx="248">
                  <c:v>124</c:v>
                </c:pt>
                <c:pt idx="249">
                  <c:v>124.5</c:v>
                </c:pt>
                <c:pt idx="250">
                  <c:v>125</c:v>
                </c:pt>
                <c:pt idx="251">
                  <c:v>125.5</c:v>
                </c:pt>
                <c:pt idx="252">
                  <c:v>126</c:v>
                </c:pt>
                <c:pt idx="253">
                  <c:v>126.5</c:v>
                </c:pt>
                <c:pt idx="254">
                  <c:v>127</c:v>
                </c:pt>
                <c:pt idx="255">
                  <c:v>127.5</c:v>
                </c:pt>
                <c:pt idx="256">
                  <c:v>128</c:v>
                </c:pt>
                <c:pt idx="257">
                  <c:v>128.5</c:v>
                </c:pt>
                <c:pt idx="258">
                  <c:v>129</c:v>
                </c:pt>
                <c:pt idx="259">
                  <c:v>129.5</c:v>
                </c:pt>
                <c:pt idx="260">
                  <c:v>130</c:v>
                </c:pt>
                <c:pt idx="261">
                  <c:v>130.5</c:v>
                </c:pt>
                <c:pt idx="262">
                  <c:v>131</c:v>
                </c:pt>
                <c:pt idx="263">
                  <c:v>131.5</c:v>
                </c:pt>
                <c:pt idx="264">
                  <c:v>132</c:v>
                </c:pt>
                <c:pt idx="265">
                  <c:v>132.5</c:v>
                </c:pt>
                <c:pt idx="266">
                  <c:v>133</c:v>
                </c:pt>
                <c:pt idx="267">
                  <c:v>133.5</c:v>
                </c:pt>
                <c:pt idx="268">
                  <c:v>134</c:v>
                </c:pt>
                <c:pt idx="269">
                  <c:v>134.5</c:v>
                </c:pt>
                <c:pt idx="270">
                  <c:v>135</c:v>
                </c:pt>
                <c:pt idx="271">
                  <c:v>135.5</c:v>
                </c:pt>
                <c:pt idx="272">
                  <c:v>136</c:v>
                </c:pt>
                <c:pt idx="273">
                  <c:v>136.5</c:v>
                </c:pt>
                <c:pt idx="274">
                  <c:v>137</c:v>
                </c:pt>
                <c:pt idx="275">
                  <c:v>137.5</c:v>
                </c:pt>
                <c:pt idx="276">
                  <c:v>138</c:v>
                </c:pt>
                <c:pt idx="277">
                  <c:v>138.5</c:v>
                </c:pt>
                <c:pt idx="278">
                  <c:v>139</c:v>
                </c:pt>
                <c:pt idx="279">
                  <c:v>139.5</c:v>
                </c:pt>
                <c:pt idx="280">
                  <c:v>140</c:v>
                </c:pt>
              </c:numCache>
            </c:numRef>
          </c:cat>
          <c:val>
            <c:numRef>
              <c:f>'Lopez Lab'!$M$2:$M$282</c:f>
              <c:numCache>
                <c:formatCode>0.00</c:formatCode>
                <c:ptCount val="281"/>
                <c:pt idx="5">
                  <c:v>2.19</c:v>
                </c:pt>
                <c:pt idx="6">
                  <c:v>2.41</c:v>
                </c:pt>
                <c:pt idx="7">
                  <c:v>2.4500000000000002</c:v>
                </c:pt>
                <c:pt idx="8">
                  <c:v>2.5100000000000002</c:v>
                </c:pt>
                <c:pt idx="9">
                  <c:v>2.56</c:v>
                </c:pt>
                <c:pt idx="10">
                  <c:v>2.7</c:v>
                </c:pt>
                <c:pt idx="11">
                  <c:v>2.96</c:v>
                </c:pt>
                <c:pt idx="12">
                  <c:v>3.29</c:v>
                </c:pt>
                <c:pt idx="13">
                  <c:v>3.51</c:v>
                </c:pt>
                <c:pt idx="14">
                  <c:v>3.8600000000000003</c:v>
                </c:pt>
                <c:pt idx="15">
                  <c:v>4.37</c:v>
                </c:pt>
                <c:pt idx="16">
                  <c:v>4.42</c:v>
                </c:pt>
                <c:pt idx="17">
                  <c:v>4.24</c:v>
                </c:pt>
                <c:pt idx="18">
                  <c:v>4.3999999999999995</c:v>
                </c:pt>
                <c:pt idx="19">
                  <c:v>6.12</c:v>
                </c:pt>
                <c:pt idx="20">
                  <c:v>9.48</c:v>
                </c:pt>
                <c:pt idx="21">
                  <c:v>12.73</c:v>
                </c:pt>
                <c:pt idx="22">
                  <c:v>16.72</c:v>
                </c:pt>
                <c:pt idx="23">
                  <c:v>19.88</c:v>
                </c:pt>
                <c:pt idx="24">
                  <c:v>22.59</c:v>
                </c:pt>
                <c:pt idx="25">
                  <c:v>24.75</c:v>
                </c:pt>
                <c:pt idx="26">
                  <c:v>26.950000000000003</c:v>
                </c:pt>
                <c:pt idx="27">
                  <c:v>25.45</c:v>
                </c:pt>
                <c:pt idx="28">
                  <c:v>21.59</c:v>
                </c:pt>
                <c:pt idx="29">
                  <c:v>17.8</c:v>
                </c:pt>
                <c:pt idx="30">
                  <c:v>14.95</c:v>
                </c:pt>
                <c:pt idx="31">
                  <c:v>12.540000000000001</c:v>
                </c:pt>
                <c:pt idx="32">
                  <c:v>10.63</c:v>
                </c:pt>
                <c:pt idx="33">
                  <c:v>9.39</c:v>
                </c:pt>
                <c:pt idx="34">
                  <c:v>9.25</c:v>
                </c:pt>
                <c:pt idx="35">
                  <c:v>9.1800000000000015</c:v>
                </c:pt>
                <c:pt idx="36">
                  <c:v>8.66</c:v>
                </c:pt>
                <c:pt idx="37">
                  <c:v>7.99</c:v>
                </c:pt>
                <c:pt idx="38">
                  <c:v>8.01</c:v>
                </c:pt>
                <c:pt idx="39">
                  <c:v>8.09</c:v>
                </c:pt>
                <c:pt idx="40">
                  <c:v>8.27</c:v>
                </c:pt>
                <c:pt idx="41">
                  <c:v>7.85</c:v>
                </c:pt>
                <c:pt idx="42">
                  <c:v>6.99</c:v>
                </c:pt>
                <c:pt idx="43">
                  <c:v>6.2600000000000007</c:v>
                </c:pt>
                <c:pt idx="44">
                  <c:v>5.81</c:v>
                </c:pt>
                <c:pt idx="45">
                  <c:v>5.6000000000000005</c:v>
                </c:pt>
                <c:pt idx="46">
                  <c:v>5.38</c:v>
                </c:pt>
                <c:pt idx="47">
                  <c:v>5.07</c:v>
                </c:pt>
                <c:pt idx="48">
                  <c:v>4.9000000000000004</c:v>
                </c:pt>
                <c:pt idx="49">
                  <c:v>5.0200000000000005</c:v>
                </c:pt>
                <c:pt idx="50">
                  <c:v>5.0999999999999996</c:v>
                </c:pt>
                <c:pt idx="51">
                  <c:v>5.0500000000000007</c:v>
                </c:pt>
                <c:pt idx="52">
                  <c:v>4.87</c:v>
                </c:pt>
                <c:pt idx="53">
                  <c:v>4.62</c:v>
                </c:pt>
                <c:pt idx="54">
                  <c:v>4.38</c:v>
                </c:pt>
                <c:pt idx="55">
                  <c:v>4.22</c:v>
                </c:pt>
                <c:pt idx="56">
                  <c:v>4.1000000000000005</c:v>
                </c:pt>
                <c:pt idx="57">
                  <c:v>4</c:v>
                </c:pt>
                <c:pt idx="58">
                  <c:v>3.8600000000000003</c:v>
                </c:pt>
                <c:pt idx="59">
                  <c:v>3.6799999999999997</c:v>
                </c:pt>
                <c:pt idx="60">
                  <c:v>3.56</c:v>
                </c:pt>
                <c:pt idx="61">
                  <c:v>3.44</c:v>
                </c:pt>
                <c:pt idx="62">
                  <c:v>3.36</c:v>
                </c:pt>
                <c:pt idx="63">
                  <c:v>3.3099999999999996</c:v>
                </c:pt>
                <c:pt idx="64">
                  <c:v>3.26</c:v>
                </c:pt>
                <c:pt idx="65">
                  <c:v>3.2199999999999998</c:v>
                </c:pt>
                <c:pt idx="66">
                  <c:v>3.1300000000000003</c:v>
                </c:pt>
                <c:pt idx="67">
                  <c:v>3</c:v>
                </c:pt>
                <c:pt idx="68">
                  <c:v>2.87</c:v>
                </c:pt>
                <c:pt idx="69">
                  <c:v>2.8000000000000003</c:v>
                </c:pt>
                <c:pt idx="70">
                  <c:v>2.76</c:v>
                </c:pt>
                <c:pt idx="71">
                  <c:v>2.71</c:v>
                </c:pt>
                <c:pt idx="72">
                  <c:v>2.6599999999999997</c:v>
                </c:pt>
                <c:pt idx="73">
                  <c:v>2.63</c:v>
                </c:pt>
                <c:pt idx="74">
                  <c:v>2.6</c:v>
                </c:pt>
                <c:pt idx="75">
                  <c:v>2.6</c:v>
                </c:pt>
                <c:pt idx="76">
                  <c:v>2.58</c:v>
                </c:pt>
                <c:pt idx="77">
                  <c:v>2.5499999999999998</c:v>
                </c:pt>
                <c:pt idx="78">
                  <c:v>2.5100000000000002</c:v>
                </c:pt>
                <c:pt idx="79">
                  <c:v>2.4699999999999998</c:v>
                </c:pt>
                <c:pt idx="80">
                  <c:v>2.46</c:v>
                </c:pt>
                <c:pt idx="81">
                  <c:v>2.46</c:v>
                </c:pt>
                <c:pt idx="82">
                  <c:v>2.52</c:v>
                </c:pt>
                <c:pt idx="83">
                  <c:v>2.5700000000000003</c:v>
                </c:pt>
                <c:pt idx="84">
                  <c:v>2.6</c:v>
                </c:pt>
                <c:pt idx="85">
                  <c:v>2.67</c:v>
                </c:pt>
                <c:pt idx="86">
                  <c:v>4.51</c:v>
                </c:pt>
                <c:pt idx="87">
                  <c:v>5.42</c:v>
                </c:pt>
                <c:pt idx="88">
                  <c:v>5.17</c:v>
                </c:pt>
                <c:pt idx="89">
                  <c:v>4.8599999999999994</c:v>
                </c:pt>
                <c:pt idx="90">
                  <c:v>4.53</c:v>
                </c:pt>
                <c:pt idx="91">
                  <c:v>4.1900000000000004</c:v>
                </c:pt>
                <c:pt idx="92">
                  <c:v>3.88</c:v>
                </c:pt>
                <c:pt idx="93">
                  <c:v>3.61</c:v>
                </c:pt>
                <c:pt idx="94">
                  <c:v>3.4000000000000004</c:v>
                </c:pt>
                <c:pt idx="95">
                  <c:v>3.35</c:v>
                </c:pt>
                <c:pt idx="96">
                  <c:v>3.37</c:v>
                </c:pt>
                <c:pt idx="97">
                  <c:v>3.4299999999999997</c:v>
                </c:pt>
                <c:pt idx="98">
                  <c:v>3.49</c:v>
                </c:pt>
                <c:pt idx="99">
                  <c:v>3.52</c:v>
                </c:pt>
                <c:pt idx="100">
                  <c:v>3.42</c:v>
                </c:pt>
                <c:pt idx="101">
                  <c:v>3.3000000000000003</c:v>
                </c:pt>
                <c:pt idx="102">
                  <c:v>3.2199999999999998</c:v>
                </c:pt>
                <c:pt idx="103">
                  <c:v>3.17</c:v>
                </c:pt>
                <c:pt idx="104">
                  <c:v>3.2399999999999998</c:v>
                </c:pt>
                <c:pt idx="105">
                  <c:v>3.35</c:v>
                </c:pt>
                <c:pt idx="106">
                  <c:v>3.46</c:v>
                </c:pt>
                <c:pt idx="107">
                  <c:v>3.66</c:v>
                </c:pt>
                <c:pt idx="108">
                  <c:v>3.85</c:v>
                </c:pt>
                <c:pt idx="109">
                  <c:v>4.07</c:v>
                </c:pt>
                <c:pt idx="110">
                  <c:v>4.37</c:v>
                </c:pt>
                <c:pt idx="111">
                  <c:v>4.68</c:v>
                </c:pt>
                <c:pt idx="112">
                  <c:v>4.93</c:v>
                </c:pt>
                <c:pt idx="113">
                  <c:v>5.2200000000000006</c:v>
                </c:pt>
                <c:pt idx="114">
                  <c:v>5.63</c:v>
                </c:pt>
                <c:pt idx="115">
                  <c:v>5.99</c:v>
                </c:pt>
                <c:pt idx="116">
                  <c:v>6.16</c:v>
                </c:pt>
                <c:pt idx="117">
                  <c:v>6.3</c:v>
                </c:pt>
                <c:pt idx="118">
                  <c:v>6.5</c:v>
                </c:pt>
                <c:pt idx="119">
                  <c:v>6.77</c:v>
                </c:pt>
                <c:pt idx="120">
                  <c:v>6.97</c:v>
                </c:pt>
                <c:pt idx="121">
                  <c:v>7.1499999999999995</c:v>
                </c:pt>
                <c:pt idx="122">
                  <c:v>7.3599999999999994</c:v>
                </c:pt>
                <c:pt idx="123">
                  <c:v>7.6499999999999995</c:v>
                </c:pt>
                <c:pt idx="124">
                  <c:v>8</c:v>
                </c:pt>
                <c:pt idx="125">
                  <c:v>8.3000000000000007</c:v>
                </c:pt>
                <c:pt idx="126">
                  <c:v>8.64</c:v>
                </c:pt>
                <c:pt idx="127">
                  <c:v>8.99</c:v>
                </c:pt>
                <c:pt idx="128">
                  <c:v>9.39</c:v>
                </c:pt>
                <c:pt idx="129">
                  <c:v>9.83</c:v>
                </c:pt>
                <c:pt idx="130">
                  <c:v>10.27</c:v>
                </c:pt>
                <c:pt idx="131">
                  <c:v>10.66</c:v>
                </c:pt>
                <c:pt idx="132">
                  <c:v>11</c:v>
                </c:pt>
                <c:pt idx="133">
                  <c:v>11.32</c:v>
                </c:pt>
                <c:pt idx="134">
                  <c:v>11.52</c:v>
                </c:pt>
                <c:pt idx="135">
                  <c:v>11.790000000000001</c:v>
                </c:pt>
                <c:pt idx="136">
                  <c:v>12.34</c:v>
                </c:pt>
                <c:pt idx="137">
                  <c:v>12.770000000000001</c:v>
                </c:pt>
                <c:pt idx="138">
                  <c:v>12.97</c:v>
                </c:pt>
                <c:pt idx="139">
                  <c:v>13.07</c:v>
                </c:pt>
                <c:pt idx="140">
                  <c:v>13.200000000000001</c:v>
                </c:pt>
                <c:pt idx="141">
                  <c:v>13.34</c:v>
                </c:pt>
                <c:pt idx="142">
                  <c:v>13.62</c:v>
                </c:pt>
                <c:pt idx="143">
                  <c:v>13.91</c:v>
                </c:pt>
                <c:pt idx="144">
                  <c:v>14.04</c:v>
                </c:pt>
                <c:pt idx="145">
                  <c:v>14.21</c:v>
                </c:pt>
                <c:pt idx="146">
                  <c:v>14.57</c:v>
                </c:pt>
                <c:pt idx="147">
                  <c:v>14.99</c:v>
                </c:pt>
                <c:pt idx="148">
                  <c:v>15.36</c:v>
                </c:pt>
                <c:pt idx="149">
                  <c:v>16.25</c:v>
                </c:pt>
                <c:pt idx="150">
                  <c:v>16.989999999999998</c:v>
                </c:pt>
                <c:pt idx="151">
                  <c:v>17.34</c:v>
                </c:pt>
                <c:pt idx="152">
                  <c:v>17.760000000000002</c:v>
                </c:pt>
                <c:pt idx="153">
                  <c:v>18.16</c:v>
                </c:pt>
                <c:pt idx="154">
                  <c:v>18.54</c:v>
                </c:pt>
                <c:pt idx="155">
                  <c:v>19.16</c:v>
                </c:pt>
                <c:pt idx="156">
                  <c:v>19.900000000000002</c:v>
                </c:pt>
                <c:pt idx="157">
                  <c:v>20.47</c:v>
                </c:pt>
                <c:pt idx="158">
                  <c:v>20.77</c:v>
                </c:pt>
                <c:pt idx="159">
                  <c:v>21.07</c:v>
                </c:pt>
                <c:pt idx="160">
                  <c:v>21.65</c:v>
                </c:pt>
                <c:pt idx="161">
                  <c:v>21.87</c:v>
                </c:pt>
                <c:pt idx="162">
                  <c:v>22.05</c:v>
                </c:pt>
                <c:pt idx="163">
                  <c:v>22.5</c:v>
                </c:pt>
                <c:pt idx="164">
                  <c:v>22.66</c:v>
                </c:pt>
                <c:pt idx="165">
                  <c:v>22.34</c:v>
                </c:pt>
                <c:pt idx="166">
                  <c:v>21.8</c:v>
                </c:pt>
                <c:pt idx="167">
                  <c:v>21.7</c:v>
                </c:pt>
                <c:pt idx="168">
                  <c:v>22.03</c:v>
                </c:pt>
                <c:pt idx="169">
                  <c:v>22.6</c:v>
                </c:pt>
                <c:pt idx="170">
                  <c:v>23.24</c:v>
                </c:pt>
                <c:pt idx="171">
                  <c:v>23.89</c:v>
                </c:pt>
                <c:pt idx="172">
                  <c:v>24.67</c:v>
                </c:pt>
                <c:pt idx="173">
                  <c:v>25.509999999999998</c:v>
                </c:pt>
                <c:pt idx="174">
                  <c:v>26.27</c:v>
                </c:pt>
                <c:pt idx="175">
                  <c:v>27.11</c:v>
                </c:pt>
                <c:pt idx="176">
                  <c:v>27.71</c:v>
                </c:pt>
                <c:pt idx="177">
                  <c:v>28.22</c:v>
                </c:pt>
                <c:pt idx="178">
                  <c:v>28.42</c:v>
                </c:pt>
                <c:pt idx="179">
                  <c:v>27.18</c:v>
                </c:pt>
                <c:pt idx="180">
                  <c:v>26.150000000000002</c:v>
                </c:pt>
                <c:pt idx="181">
                  <c:v>24.709999999999997</c:v>
                </c:pt>
                <c:pt idx="182">
                  <c:v>23.34</c:v>
                </c:pt>
                <c:pt idx="183">
                  <c:v>22.61</c:v>
                </c:pt>
                <c:pt idx="184">
                  <c:v>22.52</c:v>
                </c:pt>
                <c:pt idx="185">
                  <c:v>23.43</c:v>
                </c:pt>
                <c:pt idx="186">
                  <c:v>25.39</c:v>
                </c:pt>
                <c:pt idx="187">
                  <c:v>28.17</c:v>
                </c:pt>
                <c:pt idx="188">
                  <c:v>30.84</c:v>
                </c:pt>
                <c:pt idx="189">
                  <c:v>33.229999999999997</c:v>
                </c:pt>
                <c:pt idx="190">
                  <c:v>35.5</c:v>
                </c:pt>
                <c:pt idx="191">
                  <c:v>38.080000000000005</c:v>
                </c:pt>
                <c:pt idx="192">
                  <c:v>40.99</c:v>
                </c:pt>
                <c:pt idx="193">
                  <c:v>43.79</c:v>
                </c:pt>
                <c:pt idx="194">
                  <c:v>46.129999999999995</c:v>
                </c:pt>
                <c:pt idx="195">
                  <c:v>47.68</c:v>
                </c:pt>
                <c:pt idx="196">
                  <c:v>48.55</c:v>
                </c:pt>
                <c:pt idx="197">
                  <c:v>48.97</c:v>
                </c:pt>
                <c:pt idx="198">
                  <c:v>48.86</c:v>
                </c:pt>
                <c:pt idx="199">
                  <c:v>48.339999999999996</c:v>
                </c:pt>
                <c:pt idx="200">
                  <c:v>47.86</c:v>
                </c:pt>
                <c:pt idx="201">
                  <c:v>46.97</c:v>
                </c:pt>
                <c:pt idx="202">
                  <c:v>45.839999999999996</c:v>
                </c:pt>
                <c:pt idx="203">
                  <c:v>44.769999999999996</c:v>
                </c:pt>
                <c:pt idx="204">
                  <c:v>43.94</c:v>
                </c:pt>
                <c:pt idx="205">
                  <c:v>43.41</c:v>
                </c:pt>
                <c:pt idx="206">
                  <c:v>43.2</c:v>
                </c:pt>
                <c:pt idx="207">
                  <c:v>42.93</c:v>
                </c:pt>
                <c:pt idx="208">
                  <c:v>42.44</c:v>
                </c:pt>
                <c:pt idx="209">
                  <c:v>41.61</c:v>
                </c:pt>
                <c:pt idx="210">
                  <c:v>40.26</c:v>
                </c:pt>
                <c:pt idx="211">
                  <c:v>36.770000000000003</c:v>
                </c:pt>
                <c:pt idx="212">
                  <c:v>36.6</c:v>
                </c:pt>
                <c:pt idx="213">
                  <c:v>39.79</c:v>
                </c:pt>
                <c:pt idx="214">
                  <c:v>42.15</c:v>
                </c:pt>
                <c:pt idx="215">
                  <c:v>42.9</c:v>
                </c:pt>
                <c:pt idx="216">
                  <c:v>43.26</c:v>
                </c:pt>
                <c:pt idx="217">
                  <c:v>43.8</c:v>
                </c:pt>
                <c:pt idx="218">
                  <c:v>45.04</c:v>
                </c:pt>
                <c:pt idx="219">
                  <c:v>46.160000000000004</c:v>
                </c:pt>
                <c:pt idx="220">
                  <c:v>46.48</c:v>
                </c:pt>
                <c:pt idx="221">
                  <c:v>45.739999999999995</c:v>
                </c:pt>
                <c:pt idx="222">
                  <c:v>44</c:v>
                </c:pt>
                <c:pt idx="223">
                  <c:v>42.16</c:v>
                </c:pt>
                <c:pt idx="224">
                  <c:v>40.839999999999996</c:v>
                </c:pt>
                <c:pt idx="225">
                  <c:v>40.300000000000004</c:v>
                </c:pt>
                <c:pt idx="226">
                  <c:v>40.020000000000003</c:v>
                </c:pt>
                <c:pt idx="227">
                  <c:v>39.589999999999996</c:v>
                </c:pt>
                <c:pt idx="228">
                  <c:v>38.89</c:v>
                </c:pt>
                <c:pt idx="229">
                  <c:v>39.090000000000003</c:v>
                </c:pt>
                <c:pt idx="230">
                  <c:v>40.19</c:v>
                </c:pt>
                <c:pt idx="231">
                  <c:v>41.46</c:v>
                </c:pt>
                <c:pt idx="232">
                  <c:v>42.83</c:v>
                </c:pt>
                <c:pt idx="233">
                  <c:v>44.87</c:v>
                </c:pt>
                <c:pt idx="234">
                  <c:v>48.02</c:v>
                </c:pt>
                <c:pt idx="235">
                  <c:v>50.42</c:v>
                </c:pt>
                <c:pt idx="236">
                  <c:v>50.67</c:v>
                </c:pt>
                <c:pt idx="237">
                  <c:v>49.17</c:v>
                </c:pt>
                <c:pt idx="238">
                  <c:v>52.21</c:v>
                </c:pt>
                <c:pt idx="239">
                  <c:v>53.459999999999994</c:v>
                </c:pt>
                <c:pt idx="240">
                  <c:v>53.55</c:v>
                </c:pt>
                <c:pt idx="241">
                  <c:v>52.49</c:v>
                </c:pt>
                <c:pt idx="242">
                  <c:v>49.730000000000004</c:v>
                </c:pt>
                <c:pt idx="243">
                  <c:v>44.37</c:v>
                </c:pt>
                <c:pt idx="244">
                  <c:v>40.39</c:v>
                </c:pt>
                <c:pt idx="245">
                  <c:v>36.590000000000003</c:v>
                </c:pt>
                <c:pt idx="246">
                  <c:v>32.879999999999995</c:v>
                </c:pt>
                <c:pt idx="247">
                  <c:v>29.909999999999997</c:v>
                </c:pt>
                <c:pt idx="248">
                  <c:v>27.27</c:v>
                </c:pt>
                <c:pt idx="249">
                  <c:v>25.19</c:v>
                </c:pt>
                <c:pt idx="250">
                  <c:v>24.02</c:v>
                </c:pt>
                <c:pt idx="251">
                  <c:v>24.16</c:v>
                </c:pt>
                <c:pt idx="252">
                  <c:v>24.84</c:v>
                </c:pt>
                <c:pt idx="253">
                  <c:v>25.729999999999997</c:v>
                </c:pt>
                <c:pt idx="254">
                  <c:v>26.96</c:v>
                </c:pt>
                <c:pt idx="255">
                  <c:v>28.21</c:v>
                </c:pt>
                <c:pt idx="256">
                  <c:v>29.43</c:v>
                </c:pt>
                <c:pt idx="257">
                  <c:v>31.2</c:v>
                </c:pt>
                <c:pt idx="258">
                  <c:v>33.51</c:v>
                </c:pt>
                <c:pt idx="259">
                  <c:v>36.64</c:v>
                </c:pt>
                <c:pt idx="260">
                  <c:v>39.53</c:v>
                </c:pt>
                <c:pt idx="261">
                  <c:v>41.88</c:v>
                </c:pt>
                <c:pt idx="262">
                  <c:v>44</c:v>
                </c:pt>
                <c:pt idx="263">
                  <c:v>45.11</c:v>
                </c:pt>
                <c:pt idx="264">
                  <c:v>44.87</c:v>
                </c:pt>
                <c:pt idx="265">
                  <c:v>43.07</c:v>
                </c:pt>
                <c:pt idx="266">
                  <c:v>38.119999999999997</c:v>
                </c:pt>
                <c:pt idx="267">
                  <c:v>34.369999999999997</c:v>
                </c:pt>
                <c:pt idx="268">
                  <c:v>31.04</c:v>
                </c:pt>
                <c:pt idx="269">
                  <c:v>28.68</c:v>
                </c:pt>
                <c:pt idx="270">
                  <c:v>27.46</c:v>
                </c:pt>
                <c:pt idx="271">
                  <c:v>27.3</c:v>
                </c:pt>
                <c:pt idx="272">
                  <c:v>28.199999999999996</c:v>
                </c:pt>
                <c:pt idx="273">
                  <c:v>30.409999999999997</c:v>
                </c:pt>
                <c:pt idx="274">
                  <c:v>33.36</c:v>
                </c:pt>
                <c:pt idx="275">
                  <c:v>36.01</c:v>
                </c:pt>
                <c:pt idx="276">
                  <c:v>38.1</c:v>
                </c:pt>
                <c:pt idx="277">
                  <c:v>39.050000000000004</c:v>
                </c:pt>
                <c:pt idx="278">
                  <c:v>38.800000000000004</c:v>
                </c:pt>
                <c:pt idx="279">
                  <c:v>37.49</c:v>
                </c:pt>
                <c:pt idx="280">
                  <c:v>35.32</c:v>
                </c:pt>
              </c:numCache>
            </c:numRef>
          </c:val>
        </c:ser>
        <c:ser>
          <c:idx val="5"/>
          <c:order val="5"/>
          <c:tx>
            <c:strRef>
              <c:f>'Lopez Lab'!$K$1</c:f>
              <c:strCache>
                <c:ptCount val="1"/>
                <c:pt idx="0">
                  <c:v>%O2 x 10</c:v>
                </c:pt>
              </c:strCache>
            </c:strRef>
          </c:tx>
          <c:spPr>
            <a:ln w="12700"/>
          </c:spPr>
          <c:marker>
            <c:symbol val="none"/>
          </c:marker>
          <c:val>
            <c:numRef>
              <c:f>'Lopez Lab'!$K$2:$K$282</c:f>
              <c:numCache>
                <c:formatCode>0.00</c:formatCode>
                <c:ptCount val="281"/>
                <c:pt idx="0">
                  <c:v>210</c:v>
                </c:pt>
                <c:pt idx="1">
                  <c:v>210</c:v>
                </c:pt>
                <c:pt idx="2">
                  <c:v>209</c:v>
                </c:pt>
                <c:pt idx="3">
                  <c:v>208</c:v>
                </c:pt>
                <c:pt idx="4">
                  <c:v>202</c:v>
                </c:pt>
                <c:pt idx="5">
                  <c:v>193</c:v>
                </c:pt>
                <c:pt idx="6">
                  <c:v>186</c:v>
                </c:pt>
                <c:pt idx="7">
                  <c:v>179</c:v>
                </c:pt>
                <c:pt idx="8">
                  <c:v>174</c:v>
                </c:pt>
                <c:pt idx="9">
                  <c:v>169</c:v>
                </c:pt>
                <c:pt idx="10">
                  <c:v>164</c:v>
                </c:pt>
                <c:pt idx="11">
                  <c:v>159</c:v>
                </c:pt>
                <c:pt idx="12">
                  <c:v>154</c:v>
                </c:pt>
                <c:pt idx="13">
                  <c:v>150</c:v>
                </c:pt>
                <c:pt idx="14">
                  <c:v>144</c:v>
                </c:pt>
                <c:pt idx="15">
                  <c:v>140</c:v>
                </c:pt>
                <c:pt idx="16">
                  <c:v>138</c:v>
                </c:pt>
                <c:pt idx="17">
                  <c:v>134</c:v>
                </c:pt>
                <c:pt idx="18">
                  <c:v>128</c:v>
                </c:pt>
                <c:pt idx="19">
                  <c:v>122</c:v>
                </c:pt>
                <c:pt idx="20">
                  <c:v>117</c:v>
                </c:pt>
                <c:pt idx="21">
                  <c:v>113</c:v>
                </c:pt>
                <c:pt idx="22">
                  <c:v>110</c:v>
                </c:pt>
                <c:pt idx="23">
                  <c:v>107</c:v>
                </c:pt>
                <c:pt idx="24">
                  <c:v>103</c:v>
                </c:pt>
                <c:pt idx="25">
                  <c:v>101</c:v>
                </c:pt>
                <c:pt idx="26">
                  <c:v>99</c:v>
                </c:pt>
                <c:pt idx="27">
                  <c:v>99</c:v>
                </c:pt>
                <c:pt idx="28">
                  <c:v>101</c:v>
                </c:pt>
                <c:pt idx="29">
                  <c:v>103</c:v>
                </c:pt>
                <c:pt idx="30">
                  <c:v>105</c:v>
                </c:pt>
                <c:pt idx="31">
                  <c:v>106</c:v>
                </c:pt>
                <c:pt idx="32">
                  <c:v>106</c:v>
                </c:pt>
                <c:pt idx="33">
                  <c:v>104</c:v>
                </c:pt>
                <c:pt idx="34">
                  <c:v>100</c:v>
                </c:pt>
                <c:pt idx="35">
                  <c:v>97</c:v>
                </c:pt>
                <c:pt idx="36">
                  <c:v>95</c:v>
                </c:pt>
                <c:pt idx="37">
                  <c:v>95</c:v>
                </c:pt>
                <c:pt idx="38">
                  <c:v>95</c:v>
                </c:pt>
                <c:pt idx="39">
                  <c:v>94</c:v>
                </c:pt>
                <c:pt idx="40">
                  <c:v>93</c:v>
                </c:pt>
                <c:pt idx="41">
                  <c:v>92</c:v>
                </c:pt>
                <c:pt idx="42">
                  <c:v>93</c:v>
                </c:pt>
                <c:pt idx="43">
                  <c:v>94</c:v>
                </c:pt>
                <c:pt idx="44">
                  <c:v>96</c:v>
                </c:pt>
                <c:pt idx="45">
                  <c:v>96</c:v>
                </c:pt>
                <c:pt idx="46">
                  <c:v>97</c:v>
                </c:pt>
                <c:pt idx="47">
                  <c:v>98</c:v>
                </c:pt>
                <c:pt idx="48">
                  <c:v>97</c:v>
                </c:pt>
                <c:pt idx="49">
                  <c:v>96</c:v>
                </c:pt>
                <c:pt idx="50">
                  <c:v>95</c:v>
                </c:pt>
                <c:pt idx="51">
                  <c:v>95</c:v>
                </c:pt>
                <c:pt idx="52">
                  <c:v>97</c:v>
                </c:pt>
                <c:pt idx="53">
                  <c:v>99</c:v>
                </c:pt>
                <c:pt idx="54">
                  <c:v>102</c:v>
                </c:pt>
                <c:pt idx="55">
                  <c:v>104</c:v>
                </c:pt>
                <c:pt idx="56">
                  <c:v>106</c:v>
                </c:pt>
                <c:pt idx="57">
                  <c:v>107</c:v>
                </c:pt>
                <c:pt idx="58">
                  <c:v>108</c:v>
                </c:pt>
                <c:pt idx="59">
                  <c:v>108</c:v>
                </c:pt>
                <c:pt idx="60">
                  <c:v>108</c:v>
                </c:pt>
                <c:pt idx="61">
                  <c:v>108</c:v>
                </c:pt>
                <c:pt idx="62">
                  <c:v>107</c:v>
                </c:pt>
                <c:pt idx="63">
                  <c:v>107</c:v>
                </c:pt>
                <c:pt idx="64">
                  <c:v>105</c:v>
                </c:pt>
                <c:pt idx="65">
                  <c:v>104</c:v>
                </c:pt>
                <c:pt idx="66">
                  <c:v>104</c:v>
                </c:pt>
                <c:pt idx="67">
                  <c:v>105</c:v>
                </c:pt>
                <c:pt idx="68">
                  <c:v>107</c:v>
                </c:pt>
                <c:pt idx="69">
                  <c:v>109</c:v>
                </c:pt>
                <c:pt idx="70">
                  <c:v>111</c:v>
                </c:pt>
                <c:pt idx="71">
                  <c:v>112</c:v>
                </c:pt>
                <c:pt idx="72">
                  <c:v>113</c:v>
                </c:pt>
                <c:pt idx="73">
                  <c:v>114</c:v>
                </c:pt>
                <c:pt idx="74">
                  <c:v>115</c:v>
                </c:pt>
                <c:pt idx="75">
                  <c:v>115</c:v>
                </c:pt>
                <c:pt idx="76">
                  <c:v>115</c:v>
                </c:pt>
                <c:pt idx="77">
                  <c:v>116</c:v>
                </c:pt>
                <c:pt idx="78">
                  <c:v>117</c:v>
                </c:pt>
                <c:pt idx="79">
                  <c:v>118</c:v>
                </c:pt>
                <c:pt idx="80">
                  <c:v>119</c:v>
                </c:pt>
                <c:pt idx="81">
                  <c:v>120</c:v>
                </c:pt>
                <c:pt idx="82">
                  <c:v>121</c:v>
                </c:pt>
                <c:pt idx="83">
                  <c:v>121</c:v>
                </c:pt>
                <c:pt idx="84">
                  <c:v>122</c:v>
                </c:pt>
                <c:pt idx="85">
                  <c:v>124</c:v>
                </c:pt>
                <c:pt idx="86">
                  <c:v>119</c:v>
                </c:pt>
                <c:pt idx="87">
                  <c:v>118</c:v>
                </c:pt>
                <c:pt idx="88">
                  <c:v>116</c:v>
                </c:pt>
                <c:pt idx="89">
                  <c:v>120</c:v>
                </c:pt>
                <c:pt idx="90">
                  <c:v>124</c:v>
                </c:pt>
                <c:pt idx="91">
                  <c:v>127</c:v>
                </c:pt>
                <c:pt idx="92">
                  <c:v>128</c:v>
                </c:pt>
                <c:pt idx="93">
                  <c:v>128</c:v>
                </c:pt>
                <c:pt idx="94">
                  <c:v>128</c:v>
                </c:pt>
                <c:pt idx="95">
                  <c:v>128</c:v>
                </c:pt>
                <c:pt idx="96">
                  <c:v>128</c:v>
                </c:pt>
                <c:pt idx="97">
                  <c:v>129</c:v>
                </c:pt>
                <c:pt idx="98">
                  <c:v>128</c:v>
                </c:pt>
                <c:pt idx="99">
                  <c:v>128</c:v>
                </c:pt>
                <c:pt idx="100">
                  <c:v>128</c:v>
                </c:pt>
                <c:pt idx="101">
                  <c:v>128</c:v>
                </c:pt>
                <c:pt idx="102">
                  <c:v>128</c:v>
                </c:pt>
                <c:pt idx="103">
                  <c:v>129</c:v>
                </c:pt>
                <c:pt idx="104">
                  <c:v>129</c:v>
                </c:pt>
                <c:pt idx="105">
                  <c:v>129</c:v>
                </c:pt>
                <c:pt idx="106">
                  <c:v>130</c:v>
                </c:pt>
                <c:pt idx="107">
                  <c:v>132</c:v>
                </c:pt>
                <c:pt idx="108">
                  <c:v>133</c:v>
                </c:pt>
                <c:pt idx="109">
                  <c:v>135</c:v>
                </c:pt>
                <c:pt idx="110">
                  <c:v>136</c:v>
                </c:pt>
                <c:pt idx="111">
                  <c:v>137</c:v>
                </c:pt>
                <c:pt idx="112">
                  <c:v>138</c:v>
                </c:pt>
                <c:pt idx="113">
                  <c:v>139</c:v>
                </c:pt>
                <c:pt idx="114">
                  <c:v>141</c:v>
                </c:pt>
                <c:pt idx="115">
                  <c:v>142</c:v>
                </c:pt>
                <c:pt idx="116">
                  <c:v>142</c:v>
                </c:pt>
                <c:pt idx="117">
                  <c:v>143</c:v>
                </c:pt>
                <c:pt idx="118">
                  <c:v>143</c:v>
                </c:pt>
                <c:pt idx="119">
                  <c:v>145</c:v>
                </c:pt>
                <c:pt idx="120">
                  <c:v>146</c:v>
                </c:pt>
                <c:pt idx="121">
                  <c:v>147</c:v>
                </c:pt>
                <c:pt idx="122">
                  <c:v>148</c:v>
                </c:pt>
                <c:pt idx="123">
                  <c:v>150</c:v>
                </c:pt>
                <c:pt idx="124">
                  <c:v>152</c:v>
                </c:pt>
                <c:pt idx="125">
                  <c:v>154</c:v>
                </c:pt>
                <c:pt idx="126">
                  <c:v>155</c:v>
                </c:pt>
                <c:pt idx="127">
                  <c:v>157</c:v>
                </c:pt>
                <c:pt idx="128">
                  <c:v>158</c:v>
                </c:pt>
                <c:pt idx="129">
                  <c:v>159</c:v>
                </c:pt>
                <c:pt idx="130">
                  <c:v>159</c:v>
                </c:pt>
                <c:pt idx="131">
                  <c:v>160</c:v>
                </c:pt>
                <c:pt idx="132">
                  <c:v>161</c:v>
                </c:pt>
                <c:pt idx="133">
                  <c:v>161</c:v>
                </c:pt>
                <c:pt idx="134">
                  <c:v>162</c:v>
                </c:pt>
                <c:pt idx="135">
                  <c:v>162</c:v>
                </c:pt>
                <c:pt idx="136">
                  <c:v>162</c:v>
                </c:pt>
                <c:pt idx="137">
                  <c:v>163</c:v>
                </c:pt>
                <c:pt idx="138">
                  <c:v>163</c:v>
                </c:pt>
                <c:pt idx="139">
                  <c:v>163</c:v>
                </c:pt>
                <c:pt idx="140">
                  <c:v>164</c:v>
                </c:pt>
                <c:pt idx="141">
                  <c:v>164</c:v>
                </c:pt>
                <c:pt idx="142">
                  <c:v>164</c:v>
                </c:pt>
                <c:pt idx="143">
                  <c:v>164</c:v>
                </c:pt>
                <c:pt idx="144">
                  <c:v>164</c:v>
                </c:pt>
                <c:pt idx="145">
                  <c:v>164</c:v>
                </c:pt>
                <c:pt idx="146">
                  <c:v>165</c:v>
                </c:pt>
                <c:pt idx="147">
                  <c:v>165</c:v>
                </c:pt>
                <c:pt idx="148">
                  <c:v>165</c:v>
                </c:pt>
                <c:pt idx="149">
                  <c:v>165</c:v>
                </c:pt>
                <c:pt idx="150">
                  <c:v>165</c:v>
                </c:pt>
                <c:pt idx="151">
                  <c:v>165</c:v>
                </c:pt>
                <c:pt idx="152">
                  <c:v>165</c:v>
                </c:pt>
                <c:pt idx="153">
                  <c:v>164</c:v>
                </c:pt>
                <c:pt idx="154">
                  <c:v>164</c:v>
                </c:pt>
                <c:pt idx="155">
                  <c:v>165</c:v>
                </c:pt>
                <c:pt idx="156">
                  <c:v>165</c:v>
                </c:pt>
                <c:pt idx="157">
                  <c:v>165</c:v>
                </c:pt>
                <c:pt idx="158">
                  <c:v>165</c:v>
                </c:pt>
                <c:pt idx="159">
                  <c:v>166</c:v>
                </c:pt>
                <c:pt idx="160">
                  <c:v>166</c:v>
                </c:pt>
                <c:pt idx="161">
                  <c:v>167</c:v>
                </c:pt>
                <c:pt idx="162">
                  <c:v>167</c:v>
                </c:pt>
                <c:pt idx="163">
                  <c:v>167</c:v>
                </c:pt>
                <c:pt idx="164">
                  <c:v>168</c:v>
                </c:pt>
                <c:pt idx="165">
                  <c:v>168</c:v>
                </c:pt>
                <c:pt idx="166">
                  <c:v>169</c:v>
                </c:pt>
                <c:pt idx="167">
                  <c:v>170</c:v>
                </c:pt>
                <c:pt idx="168">
                  <c:v>171</c:v>
                </c:pt>
                <c:pt idx="169">
                  <c:v>171</c:v>
                </c:pt>
                <c:pt idx="170">
                  <c:v>172</c:v>
                </c:pt>
                <c:pt idx="171">
                  <c:v>172</c:v>
                </c:pt>
                <c:pt idx="172">
                  <c:v>173</c:v>
                </c:pt>
                <c:pt idx="173">
                  <c:v>173</c:v>
                </c:pt>
                <c:pt idx="174">
                  <c:v>173</c:v>
                </c:pt>
                <c:pt idx="175">
                  <c:v>173</c:v>
                </c:pt>
                <c:pt idx="176">
                  <c:v>173</c:v>
                </c:pt>
                <c:pt idx="177">
                  <c:v>173</c:v>
                </c:pt>
                <c:pt idx="178">
                  <c:v>173</c:v>
                </c:pt>
                <c:pt idx="179">
                  <c:v>173</c:v>
                </c:pt>
                <c:pt idx="180">
                  <c:v>170</c:v>
                </c:pt>
                <c:pt idx="181">
                  <c:v>167</c:v>
                </c:pt>
                <c:pt idx="182">
                  <c:v>165</c:v>
                </c:pt>
                <c:pt idx="183">
                  <c:v>163</c:v>
                </c:pt>
                <c:pt idx="184">
                  <c:v>161</c:v>
                </c:pt>
                <c:pt idx="185">
                  <c:v>160</c:v>
                </c:pt>
                <c:pt idx="186">
                  <c:v>160</c:v>
                </c:pt>
                <c:pt idx="187">
                  <c:v>160</c:v>
                </c:pt>
                <c:pt idx="188">
                  <c:v>160</c:v>
                </c:pt>
                <c:pt idx="189">
                  <c:v>161</c:v>
                </c:pt>
                <c:pt idx="190">
                  <c:v>162</c:v>
                </c:pt>
                <c:pt idx="191">
                  <c:v>163</c:v>
                </c:pt>
                <c:pt idx="192">
                  <c:v>164</c:v>
                </c:pt>
                <c:pt idx="193">
                  <c:v>165</c:v>
                </c:pt>
                <c:pt idx="194">
                  <c:v>167</c:v>
                </c:pt>
                <c:pt idx="195">
                  <c:v>168</c:v>
                </c:pt>
                <c:pt idx="196">
                  <c:v>169</c:v>
                </c:pt>
                <c:pt idx="197">
                  <c:v>170</c:v>
                </c:pt>
                <c:pt idx="198">
                  <c:v>171</c:v>
                </c:pt>
                <c:pt idx="199">
                  <c:v>172</c:v>
                </c:pt>
                <c:pt idx="200">
                  <c:v>174</c:v>
                </c:pt>
                <c:pt idx="201">
                  <c:v>176</c:v>
                </c:pt>
                <c:pt idx="202">
                  <c:v>177</c:v>
                </c:pt>
                <c:pt idx="203">
                  <c:v>178</c:v>
                </c:pt>
                <c:pt idx="204">
                  <c:v>179</c:v>
                </c:pt>
                <c:pt idx="205">
                  <c:v>180</c:v>
                </c:pt>
                <c:pt idx="206">
                  <c:v>181</c:v>
                </c:pt>
                <c:pt idx="207">
                  <c:v>182</c:v>
                </c:pt>
                <c:pt idx="208">
                  <c:v>183</c:v>
                </c:pt>
                <c:pt idx="209">
                  <c:v>183</c:v>
                </c:pt>
                <c:pt idx="210">
                  <c:v>183</c:v>
                </c:pt>
                <c:pt idx="211">
                  <c:v>183</c:v>
                </c:pt>
                <c:pt idx="212">
                  <c:v>180</c:v>
                </c:pt>
                <c:pt idx="213">
                  <c:v>176</c:v>
                </c:pt>
                <c:pt idx="214">
                  <c:v>173</c:v>
                </c:pt>
                <c:pt idx="215">
                  <c:v>171</c:v>
                </c:pt>
                <c:pt idx="216">
                  <c:v>169</c:v>
                </c:pt>
                <c:pt idx="217">
                  <c:v>168</c:v>
                </c:pt>
                <c:pt idx="218">
                  <c:v>168</c:v>
                </c:pt>
                <c:pt idx="219">
                  <c:v>167</c:v>
                </c:pt>
                <c:pt idx="220">
                  <c:v>168</c:v>
                </c:pt>
                <c:pt idx="221">
                  <c:v>169</c:v>
                </c:pt>
                <c:pt idx="222">
                  <c:v>170</c:v>
                </c:pt>
                <c:pt idx="223">
                  <c:v>170</c:v>
                </c:pt>
                <c:pt idx="224">
                  <c:v>171</c:v>
                </c:pt>
                <c:pt idx="225">
                  <c:v>172</c:v>
                </c:pt>
                <c:pt idx="226">
                  <c:v>173</c:v>
                </c:pt>
                <c:pt idx="227">
                  <c:v>173</c:v>
                </c:pt>
                <c:pt idx="228">
                  <c:v>174</c:v>
                </c:pt>
                <c:pt idx="229">
                  <c:v>175</c:v>
                </c:pt>
                <c:pt idx="230">
                  <c:v>175</c:v>
                </c:pt>
                <c:pt idx="231">
                  <c:v>176</c:v>
                </c:pt>
                <c:pt idx="232">
                  <c:v>177</c:v>
                </c:pt>
                <c:pt idx="233">
                  <c:v>177</c:v>
                </c:pt>
                <c:pt idx="234">
                  <c:v>178</c:v>
                </c:pt>
                <c:pt idx="235">
                  <c:v>179</c:v>
                </c:pt>
                <c:pt idx="236">
                  <c:v>179</c:v>
                </c:pt>
                <c:pt idx="237">
                  <c:v>180</c:v>
                </c:pt>
                <c:pt idx="238">
                  <c:v>181</c:v>
                </c:pt>
                <c:pt idx="239">
                  <c:v>183</c:v>
                </c:pt>
                <c:pt idx="240">
                  <c:v>184</c:v>
                </c:pt>
                <c:pt idx="241">
                  <c:v>186</c:v>
                </c:pt>
                <c:pt idx="242">
                  <c:v>187</c:v>
                </c:pt>
                <c:pt idx="243">
                  <c:v>188</c:v>
                </c:pt>
                <c:pt idx="244">
                  <c:v>186</c:v>
                </c:pt>
                <c:pt idx="245">
                  <c:v>185</c:v>
                </c:pt>
                <c:pt idx="246">
                  <c:v>183</c:v>
                </c:pt>
                <c:pt idx="247">
                  <c:v>183</c:v>
                </c:pt>
                <c:pt idx="248">
                  <c:v>182</c:v>
                </c:pt>
                <c:pt idx="249">
                  <c:v>181</c:v>
                </c:pt>
                <c:pt idx="250">
                  <c:v>181</c:v>
                </c:pt>
                <c:pt idx="251">
                  <c:v>181</c:v>
                </c:pt>
                <c:pt idx="252">
                  <c:v>181</c:v>
                </c:pt>
                <c:pt idx="253">
                  <c:v>181</c:v>
                </c:pt>
                <c:pt idx="254">
                  <c:v>181</c:v>
                </c:pt>
                <c:pt idx="255">
                  <c:v>181</c:v>
                </c:pt>
                <c:pt idx="256">
                  <c:v>182</c:v>
                </c:pt>
                <c:pt idx="257">
                  <c:v>183</c:v>
                </c:pt>
                <c:pt idx="258">
                  <c:v>184</c:v>
                </c:pt>
                <c:pt idx="259">
                  <c:v>185</c:v>
                </c:pt>
                <c:pt idx="260">
                  <c:v>186</c:v>
                </c:pt>
                <c:pt idx="261">
                  <c:v>187</c:v>
                </c:pt>
                <c:pt idx="262">
                  <c:v>188</c:v>
                </c:pt>
                <c:pt idx="263">
                  <c:v>189</c:v>
                </c:pt>
                <c:pt idx="264">
                  <c:v>190</c:v>
                </c:pt>
                <c:pt idx="265">
                  <c:v>191</c:v>
                </c:pt>
                <c:pt idx="266">
                  <c:v>192</c:v>
                </c:pt>
                <c:pt idx="267">
                  <c:v>191</c:v>
                </c:pt>
                <c:pt idx="268">
                  <c:v>190</c:v>
                </c:pt>
                <c:pt idx="269">
                  <c:v>189</c:v>
                </c:pt>
                <c:pt idx="270">
                  <c:v>188</c:v>
                </c:pt>
                <c:pt idx="271">
                  <c:v>188</c:v>
                </c:pt>
                <c:pt idx="272">
                  <c:v>188</c:v>
                </c:pt>
                <c:pt idx="273">
                  <c:v>189</c:v>
                </c:pt>
                <c:pt idx="274">
                  <c:v>189</c:v>
                </c:pt>
                <c:pt idx="275">
                  <c:v>190</c:v>
                </c:pt>
                <c:pt idx="276">
                  <c:v>191</c:v>
                </c:pt>
                <c:pt idx="277">
                  <c:v>191</c:v>
                </c:pt>
                <c:pt idx="278">
                  <c:v>192</c:v>
                </c:pt>
                <c:pt idx="279">
                  <c:v>193</c:v>
                </c:pt>
                <c:pt idx="280">
                  <c:v>194</c:v>
                </c:pt>
              </c:numCache>
            </c:numRef>
          </c:val>
        </c:ser>
        <c:marker val="1"/>
        <c:axId val="65781120"/>
        <c:axId val="65795200"/>
      </c:lineChart>
      <c:catAx>
        <c:axId val="65781120"/>
        <c:scaling>
          <c:orientation val="minMax"/>
        </c:scaling>
        <c:axPos val="b"/>
        <c:numFmt formatCode="0" sourceLinked="1"/>
        <c:tickLblPos val="nextTo"/>
        <c:crossAx val="65795200"/>
        <c:crosses val="autoZero"/>
        <c:auto val="1"/>
        <c:lblAlgn val="ctr"/>
        <c:lblOffset val="100"/>
        <c:tickMarkSkip val="4"/>
      </c:catAx>
      <c:valAx>
        <c:axId val="65795200"/>
        <c:scaling>
          <c:orientation val="minMax"/>
          <c:max val="220"/>
          <c:min val="0"/>
        </c:scaling>
        <c:axPos val="l"/>
        <c:majorGridlines/>
        <c:numFmt formatCode="0" sourceLinked="1"/>
        <c:tickLblPos val="nextTo"/>
        <c:crossAx val="65781120"/>
        <c:crosses val="autoZero"/>
        <c:crossBetween val="between"/>
        <c:majorUnit val="10"/>
      </c:valAx>
    </c:plotArea>
    <c:legend>
      <c:legendPos val="r"/>
      <c:layout>
        <c:manualLayout>
          <c:xMode val="edge"/>
          <c:yMode val="edge"/>
          <c:x val="0.85004597028111217"/>
          <c:y val="0.37340178819111025"/>
          <c:w val="0.12839535469025276"/>
          <c:h val="0.23522488957173035"/>
        </c:manualLayout>
      </c:layout>
    </c:legend>
    <c:plotVisOnly val="1"/>
    <c:dispBlanksAs val="gap"/>
  </c:chart>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fr-FR"/>
  <c:chart>
    <c:plotArea>
      <c:layout>
        <c:manualLayout>
          <c:layoutTarget val="inner"/>
          <c:xMode val="edge"/>
          <c:yMode val="edge"/>
          <c:x val="4.2861548027689093E-2"/>
          <c:y val="4.7520843505217653E-2"/>
          <c:w val="0.93220593973275656"/>
          <c:h val="0.86610326934939585"/>
        </c:manualLayout>
      </c:layout>
      <c:lineChart>
        <c:grouping val="standard"/>
        <c:ser>
          <c:idx val="0"/>
          <c:order val="0"/>
          <c:tx>
            <c:strRef>
              <c:f>[1]Sheet1!$B$17</c:f>
              <c:strCache>
                <c:ptCount val="1"/>
                <c:pt idx="0">
                  <c:v>CO2 x 10</c:v>
                </c:pt>
              </c:strCache>
            </c:strRef>
          </c:tx>
          <c:spPr>
            <a:ln w="19050"/>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[1]Sheet1!$C$17:$BE$17</c:f>
              <c:numCache>
                <c:formatCode>General</c:formatCode>
                <c:ptCount val="55"/>
                <c:pt idx="0">
                  <c:v>115</c:v>
                </c:pt>
                <c:pt idx="1">
                  <c:v>127.6</c:v>
                </c:pt>
                <c:pt idx="2">
                  <c:v>116</c:v>
                </c:pt>
                <c:pt idx="3">
                  <c:v>112.10000000000001</c:v>
                </c:pt>
                <c:pt idx="4">
                  <c:v>108.3</c:v>
                </c:pt>
                <c:pt idx="5">
                  <c:v>99.600000000000009</c:v>
                </c:pt>
                <c:pt idx="6">
                  <c:v>102.5</c:v>
                </c:pt>
                <c:pt idx="7">
                  <c:v>107.30000000000001</c:v>
                </c:pt>
                <c:pt idx="8">
                  <c:v>112.10000000000001</c:v>
                </c:pt>
                <c:pt idx="9">
                  <c:v>106.30000000000001</c:v>
                </c:pt>
                <c:pt idx="10">
                  <c:v>110.19999999999999</c:v>
                </c:pt>
                <c:pt idx="11">
                  <c:v>113.10000000000001</c:v>
                </c:pt>
                <c:pt idx="12">
                  <c:v>115</c:v>
                </c:pt>
                <c:pt idx="13">
                  <c:v>118.9</c:v>
                </c:pt>
                <c:pt idx="14">
                  <c:v>120.8</c:v>
                </c:pt>
                <c:pt idx="15">
                  <c:v>122.8</c:v>
                </c:pt>
                <c:pt idx="16">
                  <c:v>124.7</c:v>
                </c:pt>
                <c:pt idx="17">
                  <c:v>123.69999999999999</c:v>
                </c:pt>
                <c:pt idx="18">
                  <c:v>124.7</c:v>
                </c:pt>
                <c:pt idx="19">
                  <c:v>133.4</c:v>
                </c:pt>
                <c:pt idx="20">
                  <c:v>128.6</c:v>
                </c:pt>
                <c:pt idx="21">
                  <c:v>130.5</c:v>
                </c:pt>
                <c:pt idx="22">
                  <c:v>129.5</c:v>
                </c:pt>
                <c:pt idx="23">
                  <c:v>132.4</c:v>
                </c:pt>
                <c:pt idx="24">
                  <c:v>130.5</c:v>
                </c:pt>
                <c:pt idx="25">
                  <c:v>132.4</c:v>
                </c:pt>
                <c:pt idx="26">
                  <c:v>126.6</c:v>
                </c:pt>
                <c:pt idx="27">
                  <c:v>122.8</c:v>
                </c:pt>
                <c:pt idx="28">
                  <c:v>124.7</c:v>
                </c:pt>
                <c:pt idx="29">
                  <c:v>122.8</c:v>
                </c:pt>
                <c:pt idx="30">
                  <c:v>113.10000000000001</c:v>
                </c:pt>
                <c:pt idx="31">
                  <c:v>114.1</c:v>
                </c:pt>
                <c:pt idx="32">
                  <c:v>113.10000000000001</c:v>
                </c:pt>
                <c:pt idx="33">
                  <c:v>114.1</c:v>
                </c:pt>
                <c:pt idx="34">
                  <c:v>116</c:v>
                </c:pt>
                <c:pt idx="35">
                  <c:v>113.10000000000001</c:v>
                </c:pt>
                <c:pt idx="36">
                  <c:v>111.19999999999999</c:v>
                </c:pt>
                <c:pt idx="37">
                  <c:v>109.2</c:v>
                </c:pt>
                <c:pt idx="38">
                  <c:v>109.2</c:v>
                </c:pt>
                <c:pt idx="39">
                  <c:v>109.2</c:v>
                </c:pt>
                <c:pt idx="40">
                  <c:v>117</c:v>
                </c:pt>
                <c:pt idx="41">
                  <c:v>112.10000000000001</c:v>
                </c:pt>
                <c:pt idx="42">
                  <c:v>111.19999999999999</c:v>
                </c:pt>
                <c:pt idx="43">
                  <c:v>108.3</c:v>
                </c:pt>
                <c:pt idx="44">
                  <c:v>108.3</c:v>
                </c:pt>
                <c:pt idx="45">
                  <c:v>107.30000000000001</c:v>
                </c:pt>
                <c:pt idx="46">
                  <c:v>102.5</c:v>
                </c:pt>
                <c:pt idx="47">
                  <c:v>101.5</c:v>
                </c:pt>
                <c:pt idx="48">
                  <c:v>97.6</c:v>
                </c:pt>
                <c:pt idx="49">
                  <c:v>107.30000000000001</c:v>
                </c:pt>
                <c:pt idx="50">
                  <c:v>108.3</c:v>
                </c:pt>
                <c:pt idx="51">
                  <c:v>108.3</c:v>
                </c:pt>
                <c:pt idx="52">
                  <c:v>102.5</c:v>
                </c:pt>
                <c:pt idx="53">
                  <c:v>70.599999999999994</c:v>
                </c:pt>
                <c:pt idx="54">
                  <c:v>41.6</c:v>
                </c:pt>
              </c:numCache>
            </c:numRef>
          </c:val>
        </c:ser>
        <c:ser>
          <c:idx val="1"/>
          <c:order val="1"/>
          <c:tx>
            <c:strRef>
              <c:f>[1]Sheet1!$B$18</c:f>
              <c:strCache>
                <c:ptCount val="1"/>
                <c:pt idx="0">
                  <c:v>Facteur air x 10</c:v>
                </c:pt>
              </c:strCache>
            </c:strRef>
          </c:tx>
          <c:spPr>
            <a:ln w="19050"/>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[1]Sheet1!$C$18:$BE$18</c:f>
              <c:numCache>
                <c:formatCode>General</c:formatCode>
                <c:ptCount val="55"/>
                <c:pt idx="0">
                  <c:v>17.600000000000001</c:v>
                </c:pt>
                <c:pt idx="1">
                  <c:v>15.9</c:v>
                </c:pt>
                <c:pt idx="2">
                  <c:v>17.5</c:v>
                </c:pt>
                <c:pt idx="3">
                  <c:v>18.100000000000001</c:v>
                </c:pt>
                <c:pt idx="4">
                  <c:v>18.799999999999997</c:v>
                </c:pt>
                <c:pt idx="5">
                  <c:v>20.399999999999999</c:v>
                </c:pt>
                <c:pt idx="6">
                  <c:v>19.8</c:v>
                </c:pt>
                <c:pt idx="7">
                  <c:v>18.899999999999999</c:v>
                </c:pt>
                <c:pt idx="8">
                  <c:v>18.100000000000001</c:v>
                </c:pt>
                <c:pt idx="9">
                  <c:v>19.099999999999998</c:v>
                </c:pt>
                <c:pt idx="10">
                  <c:v>18.400000000000002</c:v>
                </c:pt>
                <c:pt idx="11">
                  <c:v>17.899999999999999</c:v>
                </c:pt>
                <c:pt idx="12">
                  <c:v>17.600000000000001</c:v>
                </c:pt>
                <c:pt idx="13">
                  <c:v>17.100000000000001</c:v>
                </c:pt>
                <c:pt idx="14">
                  <c:v>16.8</c:v>
                </c:pt>
                <c:pt idx="15">
                  <c:v>16.5</c:v>
                </c:pt>
                <c:pt idx="16">
                  <c:v>16.299999999999997</c:v>
                </c:pt>
                <c:pt idx="17">
                  <c:v>16.399999999999999</c:v>
                </c:pt>
                <c:pt idx="18">
                  <c:v>16.299999999999997</c:v>
                </c:pt>
                <c:pt idx="19">
                  <c:v>15.2</c:v>
                </c:pt>
                <c:pt idx="20">
                  <c:v>15.8</c:v>
                </c:pt>
                <c:pt idx="21">
                  <c:v>15.600000000000001</c:v>
                </c:pt>
                <c:pt idx="22">
                  <c:v>15.700000000000001</c:v>
                </c:pt>
                <c:pt idx="23">
                  <c:v>15.3</c:v>
                </c:pt>
                <c:pt idx="24">
                  <c:v>15.600000000000001</c:v>
                </c:pt>
                <c:pt idx="25">
                  <c:v>15.3</c:v>
                </c:pt>
                <c:pt idx="26">
                  <c:v>16</c:v>
                </c:pt>
                <c:pt idx="27">
                  <c:v>16.5</c:v>
                </c:pt>
                <c:pt idx="28">
                  <c:v>16.299999999999997</c:v>
                </c:pt>
                <c:pt idx="29">
                  <c:v>16.5</c:v>
                </c:pt>
                <c:pt idx="30">
                  <c:v>17.899999999999999</c:v>
                </c:pt>
                <c:pt idx="31">
                  <c:v>17.8</c:v>
                </c:pt>
                <c:pt idx="32">
                  <c:v>17.899999999999999</c:v>
                </c:pt>
                <c:pt idx="33">
                  <c:v>17.8</c:v>
                </c:pt>
                <c:pt idx="34">
                  <c:v>17.5</c:v>
                </c:pt>
                <c:pt idx="35">
                  <c:v>17.899999999999999</c:v>
                </c:pt>
                <c:pt idx="36">
                  <c:v>18.3</c:v>
                </c:pt>
                <c:pt idx="37">
                  <c:v>18.600000000000001</c:v>
                </c:pt>
                <c:pt idx="38">
                  <c:v>18.600000000000001</c:v>
                </c:pt>
                <c:pt idx="39">
                  <c:v>18.600000000000001</c:v>
                </c:pt>
                <c:pt idx="40">
                  <c:v>17.399999999999999</c:v>
                </c:pt>
                <c:pt idx="41">
                  <c:v>18.100000000000001</c:v>
                </c:pt>
                <c:pt idx="42">
                  <c:v>18.3</c:v>
                </c:pt>
                <c:pt idx="43">
                  <c:v>18.799999999999997</c:v>
                </c:pt>
                <c:pt idx="44">
                  <c:v>18.799999999999997</c:v>
                </c:pt>
                <c:pt idx="45">
                  <c:v>18.899999999999999</c:v>
                </c:pt>
                <c:pt idx="46">
                  <c:v>19.8</c:v>
                </c:pt>
                <c:pt idx="47">
                  <c:v>20</c:v>
                </c:pt>
                <c:pt idx="48">
                  <c:v>20.8</c:v>
                </c:pt>
                <c:pt idx="49">
                  <c:v>18.899999999999999</c:v>
                </c:pt>
                <c:pt idx="50">
                  <c:v>18.799999999999997</c:v>
                </c:pt>
                <c:pt idx="51">
                  <c:v>18.799999999999997</c:v>
                </c:pt>
                <c:pt idx="52">
                  <c:v>19.8</c:v>
                </c:pt>
                <c:pt idx="53">
                  <c:v>28.799999999999997</c:v>
                </c:pt>
                <c:pt idx="54">
                  <c:v>48.8</c:v>
                </c:pt>
              </c:numCache>
            </c:numRef>
          </c:val>
        </c:ser>
        <c:ser>
          <c:idx val="2"/>
          <c:order val="2"/>
          <c:tx>
            <c:strRef>
              <c:f>[1]Sheet1!$B$19</c:f>
              <c:strCache>
                <c:ptCount val="1"/>
                <c:pt idx="0">
                  <c:v>O2 x 10</c:v>
                </c:pt>
              </c:strCache>
            </c:strRef>
          </c:tx>
          <c:spPr>
            <a:ln w="19050"/>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[1]Sheet1!$C$19:$BE$19</c:f>
              <c:numCache>
                <c:formatCode>General</c:formatCode>
                <c:ptCount val="55"/>
                <c:pt idx="0">
                  <c:v>91</c:v>
                </c:pt>
                <c:pt idx="1">
                  <c:v>78</c:v>
                </c:pt>
                <c:pt idx="2">
                  <c:v>90</c:v>
                </c:pt>
                <c:pt idx="3">
                  <c:v>94</c:v>
                </c:pt>
                <c:pt idx="4">
                  <c:v>98</c:v>
                </c:pt>
                <c:pt idx="5">
                  <c:v>107</c:v>
                </c:pt>
                <c:pt idx="6">
                  <c:v>104</c:v>
                </c:pt>
                <c:pt idx="7">
                  <c:v>99</c:v>
                </c:pt>
                <c:pt idx="8">
                  <c:v>94</c:v>
                </c:pt>
                <c:pt idx="9">
                  <c:v>100</c:v>
                </c:pt>
                <c:pt idx="10">
                  <c:v>96</c:v>
                </c:pt>
                <c:pt idx="11">
                  <c:v>93</c:v>
                </c:pt>
                <c:pt idx="12">
                  <c:v>91</c:v>
                </c:pt>
                <c:pt idx="13">
                  <c:v>87</c:v>
                </c:pt>
                <c:pt idx="14">
                  <c:v>85</c:v>
                </c:pt>
                <c:pt idx="15">
                  <c:v>83</c:v>
                </c:pt>
                <c:pt idx="16">
                  <c:v>81</c:v>
                </c:pt>
                <c:pt idx="17">
                  <c:v>82</c:v>
                </c:pt>
                <c:pt idx="18">
                  <c:v>81</c:v>
                </c:pt>
                <c:pt idx="19">
                  <c:v>72</c:v>
                </c:pt>
                <c:pt idx="20">
                  <c:v>77</c:v>
                </c:pt>
                <c:pt idx="21">
                  <c:v>75</c:v>
                </c:pt>
                <c:pt idx="22">
                  <c:v>76</c:v>
                </c:pt>
                <c:pt idx="23">
                  <c:v>73</c:v>
                </c:pt>
                <c:pt idx="24">
                  <c:v>75</c:v>
                </c:pt>
                <c:pt idx="25">
                  <c:v>73</c:v>
                </c:pt>
                <c:pt idx="26">
                  <c:v>79</c:v>
                </c:pt>
                <c:pt idx="27">
                  <c:v>83</c:v>
                </c:pt>
                <c:pt idx="28">
                  <c:v>81</c:v>
                </c:pt>
                <c:pt idx="29">
                  <c:v>83</c:v>
                </c:pt>
                <c:pt idx="30">
                  <c:v>93</c:v>
                </c:pt>
                <c:pt idx="31">
                  <c:v>92</c:v>
                </c:pt>
                <c:pt idx="32">
                  <c:v>93</c:v>
                </c:pt>
                <c:pt idx="33">
                  <c:v>92</c:v>
                </c:pt>
                <c:pt idx="34">
                  <c:v>90</c:v>
                </c:pt>
                <c:pt idx="35">
                  <c:v>93</c:v>
                </c:pt>
                <c:pt idx="36">
                  <c:v>95</c:v>
                </c:pt>
                <c:pt idx="37">
                  <c:v>97</c:v>
                </c:pt>
                <c:pt idx="38">
                  <c:v>97</c:v>
                </c:pt>
                <c:pt idx="39">
                  <c:v>97</c:v>
                </c:pt>
                <c:pt idx="40">
                  <c:v>89</c:v>
                </c:pt>
                <c:pt idx="41">
                  <c:v>94</c:v>
                </c:pt>
                <c:pt idx="42">
                  <c:v>95</c:v>
                </c:pt>
                <c:pt idx="43">
                  <c:v>98</c:v>
                </c:pt>
                <c:pt idx="44">
                  <c:v>98</c:v>
                </c:pt>
                <c:pt idx="45">
                  <c:v>99</c:v>
                </c:pt>
                <c:pt idx="46">
                  <c:v>104</c:v>
                </c:pt>
                <c:pt idx="47">
                  <c:v>105</c:v>
                </c:pt>
                <c:pt idx="48">
                  <c:v>109</c:v>
                </c:pt>
                <c:pt idx="49">
                  <c:v>99</c:v>
                </c:pt>
                <c:pt idx="50">
                  <c:v>98</c:v>
                </c:pt>
                <c:pt idx="51">
                  <c:v>98</c:v>
                </c:pt>
                <c:pt idx="52">
                  <c:v>104</c:v>
                </c:pt>
                <c:pt idx="53">
                  <c:v>137</c:v>
                </c:pt>
                <c:pt idx="54">
                  <c:v>167</c:v>
                </c:pt>
              </c:numCache>
            </c:numRef>
          </c:val>
        </c:ser>
        <c:ser>
          <c:idx val="3"/>
          <c:order val="3"/>
          <c:tx>
            <c:strRef>
              <c:f>[1]Sheet1!$B$20</c:f>
              <c:strCache>
                <c:ptCount val="1"/>
                <c:pt idx="0">
                  <c:v>CO en % X 100</c:v>
                </c:pt>
              </c:strCache>
            </c:strRef>
          </c:tx>
          <c:spPr>
            <a:ln w="19050"/>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[1]Sheet1!$C$20:$BE$20</c:f>
              <c:numCache>
                <c:formatCode>General</c:formatCode>
                <c:ptCount val="55"/>
                <c:pt idx="0">
                  <c:v>6.42</c:v>
                </c:pt>
                <c:pt idx="1">
                  <c:v>11.56</c:v>
                </c:pt>
                <c:pt idx="2">
                  <c:v>9.09</c:v>
                </c:pt>
                <c:pt idx="3">
                  <c:v>4.55</c:v>
                </c:pt>
                <c:pt idx="4">
                  <c:v>4.78</c:v>
                </c:pt>
                <c:pt idx="5">
                  <c:v>3.17</c:v>
                </c:pt>
                <c:pt idx="6">
                  <c:v>1.96</c:v>
                </c:pt>
                <c:pt idx="7">
                  <c:v>2.52</c:v>
                </c:pt>
                <c:pt idx="8">
                  <c:v>3.06</c:v>
                </c:pt>
                <c:pt idx="9">
                  <c:v>1.83</c:v>
                </c:pt>
                <c:pt idx="10">
                  <c:v>1.88</c:v>
                </c:pt>
                <c:pt idx="11">
                  <c:v>1.48</c:v>
                </c:pt>
                <c:pt idx="12">
                  <c:v>1.58</c:v>
                </c:pt>
                <c:pt idx="13">
                  <c:v>1.83</c:v>
                </c:pt>
                <c:pt idx="14">
                  <c:v>2.06</c:v>
                </c:pt>
                <c:pt idx="15">
                  <c:v>1.97</c:v>
                </c:pt>
                <c:pt idx="16">
                  <c:v>2.14</c:v>
                </c:pt>
                <c:pt idx="17">
                  <c:v>2.04</c:v>
                </c:pt>
                <c:pt idx="18">
                  <c:v>2.89</c:v>
                </c:pt>
                <c:pt idx="19">
                  <c:v>8.15</c:v>
                </c:pt>
                <c:pt idx="20">
                  <c:v>2.2400000000000002</c:v>
                </c:pt>
                <c:pt idx="21">
                  <c:v>1.97</c:v>
                </c:pt>
                <c:pt idx="22">
                  <c:v>1.66</c:v>
                </c:pt>
                <c:pt idx="23">
                  <c:v>1.9</c:v>
                </c:pt>
                <c:pt idx="24">
                  <c:v>2.0499999999999998</c:v>
                </c:pt>
                <c:pt idx="25">
                  <c:v>2.12</c:v>
                </c:pt>
                <c:pt idx="26">
                  <c:v>1.63</c:v>
                </c:pt>
                <c:pt idx="27">
                  <c:v>1.02</c:v>
                </c:pt>
                <c:pt idx="28">
                  <c:v>0.95</c:v>
                </c:pt>
                <c:pt idx="29">
                  <c:v>1.82</c:v>
                </c:pt>
                <c:pt idx="30">
                  <c:v>1.57</c:v>
                </c:pt>
                <c:pt idx="31">
                  <c:v>2.21</c:v>
                </c:pt>
                <c:pt idx="32">
                  <c:v>1.49</c:v>
                </c:pt>
                <c:pt idx="33">
                  <c:v>1.33</c:v>
                </c:pt>
                <c:pt idx="34">
                  <c:v>1.43</c:v>
                </c:pt>
                <c:pt idx="35">
                  <c:v>0.99</c:v>
                </c:pt>
                <c:pt idx="36">
                  <c:v>0.83</c:v>
                </c:pt>
                <c:pt idx="37">
                  <c:v>1.1599999999999999</c:v>
                </c:pt>
                <c:pt idx="38">
                  <c:v>0.99</c:v>
                </c:pt>
                <c:pt idx="39">
                  <c:v>0.94</c:v>
                </c:pt>
                <c:pt idx="40">
                  <c:v>1.78</c:v>
                </c:pt>
                <c:pt idx="41">
                  <c:v>0.92</c:v>
                </c:pt>
                <c:pt idx="42">
                  <c:v>0.7</c:v>
                </c:pt>
                <c:pt idx="43">
                  <c:v>0.56000000000000005</c:v>
                </c:pt>
                <c:pt idx="44">
                  <c:v>0.71</c:v>
                </c:pt>
                <c:pt idx="45">
                  <c:v>1.02</c:v>
                </c:pt>
                <c:pt idx="46">
                  <c:v>1.88</c:v>
                </c:pt>
                <c:pt idx="47">
                  <c:v>1.62</c:v>
                </c:pt>
                <c:pt idx="48">
                  <c:v>1.77</c:v>
                </c:pt>
                <c:pt idx="49">
                  <c:v>1.26</c:v>
                </c:pt>
                <c:pt idx="50">
                  <c:v>1.89</c:v>
                </c:pt>
                <c:pt idx="51">
                  <c:v>5.91</c:v>
                </c:pt>
                <c:pt idx="52">
                  <c:v>4.01</c:v>
                </c:pt>
                <c:pt idx="53">
                  <c:v>18.98</c:v>
                </c:pt>
                <c:pt idx="54">
                  <c:v>14.91</c:v>
                </c:pt>
              </c:numCache>
            </c:numRef>
          </c:val>
        </c:ser>
        <c:ser>
          <c:idx val="4"/>
          <c:order val="4"/>
          <c:tx>
            <c:strRef>
              <c:f>[1]Sheet1!$B$11</c:f>
              <c:strCache>
                <c:ptCount val="1"/>
                <c:pt idx="0">
                  <c:v>Rendement</c:v>
                </c:pt>
              </c:strCache>
            </c:strRef>
          </c:tx>
          <c:spPr>
            <a:ln w="19050"/>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[1]Sheet1!$C$11:$BE$11</c:f>
              <c:numCache>
                <c:formatCode>General</c:formatCode>
                <c:ptCount val="55"/>
                <c:pt idx="0">
                  <c:v>96.4</c:v>
                </c:pt>
                <c:pt idx="1">
                  <c:v>94.5</c:v>
                </c:pt>
                <c:pt idx="2">
                  <c:v>93.9</c:v>
                </c:pt>
                <c:pt idx="3">
                  <c:v>93.6</c:v>
                </c:pt>
                <c:pt idx="4">
                  <c:v>93.1</c:v>
                </c:pt>
                <c:pt idx="5">
                  <c:v>92.2</c:v>
                </c:pt>
                <c:pt idx="6">
                  <c:v>92.6</c:v>
                </c:pt>
                <c:pt idx="7">
                  <c:v>92.9</c:v>
                </c:pt>
                <c:pt idx="8">
                  <c:v>92.9</c:v>
                </c:pt>
                <c:pt idx="9">
                  <c:v>92.3</c:v>
                </c:pt>
                <c:pt idx="10">
                  <c:v>92.1</c:v>
                </c:pt>
                <c:pt idx="11">
                  <c:v>92.4</c:v>
                </c:pt>
                <c:pt idx="12">
                  <c:v>92.5</c:v>
                </c:pt>
                <c:pt idx="13">
                  <c:v>92.7</c:v>
                </c:pt>
                <c:pt idx="14">
                  <c:v>92.5</c:v>
                </c:pt>
                <c:pt idx="15">
                  <c:v>92.8</c:v>
                </c:pt>
                <c:pt idx="16">
                  <c:v>92.8</c:v>
                </c:pt>
                <c:pt idx="17">
                  <c:v>92.6</c:v>
                </c:pt>
                <c:pt idx="18">
                  <c:v>92.5</c:v>
                </c:pt>
                <c:pt idx="19">
                  <c:v>92.8</c:v>
                </c:pt>
                <c:pt idx="20">
                  <c:v>92.5</c:v>
                </c:pt>
                <c:pt idx="21">
                  <c:v>92.6</c:v>
                </c:pt>
                <c:pt idx="22">
                  <c:v>92.5</c:v>
                </c:pt>
                <c:pt idx="23">
                  <c:v>92.7</c:v>
                </c:pt>
                <c:pt idx="24">
                  <c:v>92.5</c:v>
                </c:pt>
                <c:pt idx="25">
                  <c:v>92.6</c:v>
                </c:pt>
                <c:pt idx="26">
                  <c:v>92.2</c:v>
                </c:pt>
                <c:pt idx="27">
                  <c:v>92.1</c:v>
                </c:pt>
                <c:pt idx="28">
                  <c:v>92.1</c:v>
                </c:pt>
                <c:pt idx="29">
                  <c:v>92.3</c:v>
                </c:pt>
                <c:pt idx="30">
                  <c:v>91.8</c:v>
                </c:pt>
                <c:pt idx="31">
                  <c:v>92</c:v>
                </c:pt>
                <c:pt idx="32">
                  <c:v>91.8</c:v>
                </c:pt>
                <c:pt idx="33">
                  <c:v>92</c:v>
                </c:pt>
                <c:pt idx="34">
                  <c:v>92.1</c:v>
                </c:pt>
                <c:pt idx="35">
                  <c:v>91.8</c:v>
                </c:pt>
                <c:pt idx="36">
                  <c:v>91.8</c:v>
                </c:pt>
                <c:pt idx="37">
                  <c:v>91.8</c:v>
                </c:pt>
                <c:pt idx="38">
                  <c:v>91.5</c:v>
                </c:pt>
                <c:pt idx="39">
                  <c:v>91.3</c:v>
                </c:pt>
                <c:pt idx="40">
                  <c:v>91.8</c:v>
                </c:pt>
                <c:pt idx="41">
                  <c:v>91.3</c:v>
                </c:pt>
                <c:pt idx="42">
                  <c:v>91.1</c:v>
                </c:pt>
                <c:pt idx="43">
                  <c:v>91.2</c:v>
                </c:pt>
                <c:pt idx="44">
                  <c:v>91</c:v>
                </c:pt>
                <c:pt idx="45">
                  <c:v>90.9</c:v>
                </c:pt>
                <c:pt idx="46">
                  <c:v>90.5</c:v>
                </c:pt>
                <c:pt idx="47">
                  <c:v>90.7</c:v>
                </c:pt>
                <c:pt idx="48">
                  <c:v>90.3</c:v>
                </c:pt>
                <c:pt idx="49">
                  <c:v>91.3</c:v>
                </c:pt>
                <c:pt idx="50">
                  <c:v>91.2</c:v>
                </c:pt>
                <c:pt idx="51">
                  <c:v>90.9</c:v>
                </c:pt>
                <c:pt idx="52">
                  <c:v>90.1</c:v>
                </c:pt>
                <c:pt idx="53">
                  <c:v>85.5</c:v>
                </c:pt>
                <c:pt idx="54">
                  <c:v>73.900000000000006</c:v>
                </c:pt>
              </c:numCache>
            </c:numRef>
          </c:val>
        </c:ser>
        <c:ser>
          <c:idx val="5"/>
          <c:order val="5"/>
          <c:tx>
            <c:strRef>
              <c:f>[1]Sheet1!$B$6</c:f>
              <c:strCache>
                <c:ptCount val="1"/>
                <c:pt idx="0">
                  <c:v>Temp. fumees</c:v>
                </c:pt>
              </c:strCache>
            </c:strRef>
          </c:tx>
          <c:spPr>
            <a:ln w="19050"/>
          </c:spPr>
          <c:marker>
            <c:symbol val="none"/>
          </c:marke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[1]Sheet1!$C$6:$BE$6</c:f>
              <c:numCache>
                <c:formatCode>General</c:formatCode>
                <c:ptCount val="55"/>
                <c:pt idx="0">
                  <c:v>77</c:v>
                </c:pt>
                <c:pt idx="1">
                  <c:v>115.9</c:v>
                </c:pt>
                <c:pt idx="2">
                  <c:v>116.6</c:v>
                </c:pt>
                <c:pt idx="3">
                  <c:v>118.4</c:v>
                </c:pt>
                <c:pt idx="4">
                  <c:v>121.7</c:v>
                </c:pt>
                <c:pt idx="5">
                  <c:v>126.9</c:v>
                </c:pt>
                <c:pt idx="6">
                  <c:v>124.9</c:v>
                </c:pt>
                <c:pt idx="7">
                  <c:v>124.5</c:v>
                </c:pt>
                <c:pt idx="8">
                  <c:v>129.19999999999999</c:v>
                </c:pt>
                <c:pt idx="9">
                  <c:v>132</c:v>
                </c:pt>
                <c:pt idx="10">
                  <c:v>139.1</c:v>
                </c:pt>
                <c:pt idx="11">
                  <c:v>138.69999999999999</c:v>
                </c:pt>
                <c:pt idx="12">
                  <c:v>138.1</c:v>
                </c:pt>
                <c:pt idx="13">
                  <c:v>139.80000000000001</c:v>
                </c:pt>
                <c:pt idx="14">
                  <c:v>145.19999999999999</c:v>
                </c:pt>
                <c:pt idx="15">
                  <c:v>142.1</c:v>
                </c:pt>
                <c:pt idx="16">
                  <c:v>142.9</c:v>
                </c:pt>
                <c:pt idx="17">
                  <c:v>145.80000000000001</c:v>
                </c:pt>
                <c:pt idx="18">
                  <c:v>149.1</c:v>
                </c:pt>
                <c:pt idx="19">
                  <c:v>151.1</c:v>
                </c:pt>
                <c:pt idx="20">
                  <c:v>153</c:v>
                </c:pt>
                <c:pt idx="21">
                  <c:v>152.69999999999999</c:v>
                </c:pt>
                <c:pt idx="22">
                  <c:v>152.80000000000001</c:v>
                </c:pt>
                <c:pt idx="23">
                  <c:v>153.19999999999999</c:v>
                </c:pt>
                <c:pt idx="24">
                  <c:v>155</c:v>
                </c:pt>
                <c:pt idx="25">
                  <c:v>155.5</c:v>
                </c:pt>
                <c:pt idx="26">
                  <c:v>155.1</c:v>
                </c:pt>
                <c:pt idx="27">
                  <c:v>154.30000000000001</c:v>
                </c:pt>
                <c:pt idx="28">
                  <c:v>156.4</c:v>
                </c:pt>
                <c:pt idx="29">
                  <c:v>149.9</c:v>
                </c:pt>
                <c:pt idx="30">
                  <c:v>148.19999999999999</c:v>
                </c:pt>
                <c:pt idx="31">
                  <c:v>146.4</c:v>
                </c:pt>
                <c:pt idx="32">
                  <c:v>148.9</c:v>
                </c:pt>
                <c:pt idx="33">
                  <c:v>146.5</c:v>
                </c:pt>
                <c:pt idx="34">
                  <c:v>146.30000000000001</c:v>
                </c:pt>
                <c:pt idx="35">
                  <c:v>148.80000000000001</c:v>
                </c:pt>
                <c:pt idx="36">
                  <c:v>145.4</c:v>
                </c:pt>
                <c:pt idx="37">
                  <c:v>144.4</c:v>
                </c:pt>
                <c:pt idx="38">
                  <c:v>149</c:v>
                </c:pt>
                <c:pt idx="39">
                  <c:v>152.19999999999999</c:v>
                </c:pt>
                <c:pt idx="40">
                  <c:v>152.19999999999999</c:v>
                </c:pt>
                <c:pt idx="41">
                  <c:v>154.30000000000001</c:v>
                </c:pt>
                <c:pt idx="42">
                  <c:v>155.9</c:v>
                </c:pt>
                <c:pt idx="43">
                  <c:v>152.30000000000001</c:v>
                </c:pt>
                <c:pt idx="44">
                  <c:v>154.1</c:v>
                </c:pt>
                <c:pt idx="45">
                  <c:v>155.5</c:v>
                </c:pt>
                <c:pt idx="46">
                  <c:v>154</c:v>
                </c:pt>
                <c:pt idx="47">
                  <c:v>150.4</c:v>
                </c:pt>
                <c:pt idx="48">
                  <c:v>150.9</c:v>
                </c:pt>
                <c:pt idx="49">
                  <c:v>149.19999999999999</c:v>
                </c:pt>
                <c:pt idx="50">
                  <c:v>151.9</c:v>
                </c:pt>
                <c:pt idx="51">
                  <c:v>156.30000000000001</c:v>
                </c:pt>
                <c:pt idx="52">
                  <c:v>160</c:v>
                </c:pt>
                <c:pt idx="53">
                  <c:v>160.9</c:v>
                </c:pt>
                <c:pt idx="54">
                  <c:v>155</c:v>
                </c:pt>
              </c:numCache>
            </c:numRef>
          </c:val>
        </c:ser>
        <c:marker val="1"/>
        <c:axId val="141522432"/>
        <c:axId val="141523968"/>
      </c:lineChart>
      <c:catAx>
        <c:axId val="141522432"/>
        <c:scaling>
          <c:orientation val="minMax"/>
        </c:scaling>
        <c:axPos val="b"/>
        <c:numFmt formatCode="General" sourceLinked="1"/>
        <c:tickLblPos val="nextTo"/>
        <c:txPr>
          <a:bodyPr rot="-5400000" vert="horz"/>
          <a:lstStyle/>
          <a:p>
            <a:pPr>
              <a:defRPr/>
            </a:pPr>
            <a:endParaRPr lang="fr-FR"/>
          </a:p>
        </c:txPr>
        <c:crossAx val="141523968"/>
        <c:crosses val="autoZero"/>
        <c:auto val="1"/>
        <c:lblAlgn val="ctr"/>
        <c:lblOffset val="100"/>
      </c:catAx>
      <c:valAx>
        <c:axId val="141523968"/>
        <c:scaling>
          <c:orientation val="minMax"/>
          <c:max val="170"/>
        </c:scaling>
        <c:axPos val="l"/>
        <c:majorGridlines/>
        <c:numFmt formatCode="General" sourceLinked="1"/>
        <c:tickLblPos val="nextTo"/>
        <c:crossAx val="141522432"/>
        <c:crosses val="autoZero"/>
        <c:crossBetween val="between"/>
        <c:majorUnit val="10"/>
        <c:minorUnit val="5"/>
      </c:valAx>
    </c:plotArea>
    <c:legend>
      <c:legendPos val="r"/>
      <c:layout>
        <c:manualLayout>
          <c:xMode val="edge"/>
          <c:yMode val="edge"/>
          <c:x val="0.562377434302194"/>
          <c:y val="0.50926171509263063"/>
          <c:w val="9.5821341221447878E-2"/>
          <c:h val="0.21149606299212609"/>
        </c:manualLayout>
      </c:layout>
    </c:legend>
    <c:plotVisOnly val="1"/>
    <c:dispBlanksAs val="gap"/>
  </c:chart>
  <c:printSettings>
    <c:headerFooter/>
    <c:pageMargins b="0" l="0" r="0" t="0" header="0.314960629921261" footer="0.314960629921261"/>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lang val="fr-FR"/>
  <c:chart>
    <c:plotArea>
      <c:layout>
        <c:manualLayout>
          <c:layoutTarget val="inner"/>
          <c:xMode val="edge"/>
          <c:yMode val="edge"/>
          <c:x val="5.1035502958579879E-2"/>
          <c:y val="2.9126248111167076E-2"/>
          <c:w val="0.92677514792899429"/>
          <c:h val="0.79611744837189991"/>
        </c:manualLayout>
      </c:layout>
      <c:lineChart>
        <c:grouping val="standard"/>
        <c:ser>
          <c:idx val="0"/>
          <c:order val="0"/>
          <c:tx>
            <c:strRef>
              <c:f>[1]Sheet1!$B$13</c:f>
              <c:strCache>
                <c:ptCount val="1"/>
                <c:pt idx="0">
                  <c:v>CO en %</c:v>
                </c:pt>
              </c:strCache>
            </c:strRef>
          </c:tx>
          <c:spPr>
            <a:ln w="19050"/>
          </c:spP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[1]Sheet1!$C$13:$BE$13</c:f>
              <c:numCache>
                <c:formatCode>General</c:formatCode>
                <c:ptCount val="55"/>
                <c:pt idx="0">
                  <c:v>6.4199999999999993E-2</c:v>
                </c:pt>
                <c:pt idx="1">
                  <c:v>0.11559999999999999</c:v>
                </c:pt>
                <c:pt idx="2">
                  <c:v>9.0899999999999995E-2</c:v>
                </c:pt>
                <c:pt idx="3">
                  <c:v>4.5499999999999999E-2</c:v>
                </c:pt>
                <c:pt idx="4">
                  <c:v>4.7800000000000002E-2</c:v>
                </c:pt>
                <c:pt idx="5">
                  <c:v>3.1699999999999999E-2</c:v>
                </c:pt>
                <c:pt idx="6">
                  <c:v>1.9599999999999999E-2</c:v>
                </c:pt>
                <c:pt idx="7">
                  <c:v>2.52E-2</c:v>
                </c:pt>
                <c:pt idx="8">
                  <c:v>3.0599999999999999E-2</c:v>
                </c:pt>
                <c:pt idx="9">
                  <c:v>1.83E-2</c:v>
                </c:pt>
                <c:pt idx="10">
                  <c:v>1.8800000000000001E-2</c:v>
                </c:pt>
                <c:pt idx="11">
                  <c:v>1.4800000000000001E-2</c:v>
                </c:pt>
                <c:pt idx="12">
                  <c:v>1.5800000000000002E-2</c:v>
                </c:pt>
                <c:pt idx="13">
                  <c:v>1.83E-2</c:v>
                </c:pt>
                <c:pt idx="14">
                  <c:v>2.06E-2</c:v>
                </c:pt>
                <c:pt idx="15">
                  <c:v>1.9699999999999999E-2</c:v>
                </c:pt>
                <c:pt idx="16">
                  <c:v>2.1399999999999999E-2</c:v>
                </c:pt>
                <c:pt idx="17">
                  <c:v>2.0400000000000001E-2</c:v>
                </c:pt>
                <c:pt idx="18">
                  <c:v>2.8899999999999999E-2</c:v>
                </c:pt>
                <c:pt idx="19">
                  <c:v>8.1500000000000003E-2</c:v>
                </c:pt>
                <c:pt idx="20">
                  <c:v>2.24E-2</c:v>
                </c:pt>
                <c:pt idx="21">
                  <c:v>1.9699999999999999E-2</c:v>
                </c:pt>
                <c:pt idx="22">
                  <c:v>1.66E-2</c:v>
                </c:pt>
                <c:pt idx="23">
                  <c:v>1.9E-2</c:v>
                </c:pt>
                <c:pt idx="24">
                  <c:v>2.0500000000000001E-2</c:v>
                </c:pt>
                <c:pt idx="25">
                  <c:v>2.12E-2</c:v>
                </c:pt>
                <c:pt idx="26">
                  <c:v>1.6299999999999999E-2</c:v>
                </c:pt>
                <c:pt idx="27">
                  <c:v>1.0200000000000001E-2</c:v>
                </c:pt>
                <c:pt idx="28">
                  <c:v>9.4999999999999998E-3</c:v>
                </c:pt>
                <c:pt idx="29">
                  <c:v>1.8200000000000001E-2</c:v>
                </c:pt>
                <c:pt idx="30">
                  <c:v>1.5699999999999999E-2</c:v>
                </c:pt>
                <c:pt idx="31">
                  <c:v>2.2100000000000002E-2</c:v>
                </c:pt>
                <c:pt idx="32">
                  <c:v>1.49E-2</c:v>
                </c:pt>
                <c:pt idx="33">
                  <c:v>1.3299999999999999E-2</c:v>
                </c:pt>
                <c:pt idx="34">
                  <c:v>1.43E-2</c:v>
                </c:pt>
                <c:pt idx="35">
                  <c:v>9.9000000000000008E-3</c:v>
                </c:pt>
                <c:pt idx="36">
                  <c:v>8.3000000000000001E-3</c:v>
                </c:pt>
                <c:pt idx="37">
                  <c:v>1.1599999999999999E-2</c:v>
                </c:pt>
                <c:pt idx="38">
                  <c:v>9.9000000000000008E-3</c:v>
                </c:pt>
                <c:pt idx="39">
                  <c:v>9.4000000000000004E-3</c:v>
                </c:pt>
                <c:pt idx="40">
                  <c:v>1.78E-2</c:v>
                </c:pt>
                <c:pt idx="41">
                  <c:v>9.1999999999999998E-3</c:v>
                </c:pt>
                <c:pt idx="42">
                  <c:v>7.0000000000000001E-3</c:v>
                </c:pt>
                <c:pt idx="43">
                  <c:v>5.5999999999999999E-3</c:v>
                </c:pt>
                <c:pt idx="44">
                  <c:v>7.1000000000000004E-3</c:v>
                </c:pt>
                <c:pt idx="45">
                  <c:v>1.0200000000000001E-2</c:v>
                </c:pt>
                <c:pt idx="46">
                  <c:v>1.8800000000000001E-2</c:v>
                </c:pt>
                <c:pt idx="47">
                  <c:v>1.6199999999999999E-2</c:v>
                </c:pt>
                <c:pt idx="48">
                  <c:v>1.77E-2</c:v>
                </c:pt>
                <c:pt idx="49">
                  <c:v>1.26E-2</c:v>
                </c:pt>
                <c:pt idx="50">
                  <c:v>1.89E-2</c:v>
                </c:pt>
                <c:pt idx="51">
                  <c:v>5.91E-2</c:v>
                </c:pt>
                <c:pt idx="52">
                  <c:v>4.0099999999999997E-2</c:v>
                </c:pt>
                <c:pt idx="53">
                  <c:v>0.1898</c:v>
                </c:pt>
                <c:pt idx="54">
                  <c:v>0.14910000000000001</c:v>
                </c:pt>
              </c:numCache>
            </c:numRef>
          </c:val>
        </c:ser>
        <c:ser>
          <c:idx val="1"/>
          <c:order val="1"/>
          <c:tx>
            <c:strRef>
              <c:f>[1]Sheet1!$B$14</c:f>
              <c:strCache>
                <c:ptCount val="1"/>
                <c:pt idx="0">
                  <c:v>CO moyen</c:v>
                </c:pt>
              </c:strCache>
            </c:strRef>
          </c:tx>
          <c:spPr>
            <a:ln w="19050"/>
          </c:spP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[1]Sheet1!$C$14:$BE$14</c:f>
              <c:numCache>
                <c:formatCode>General</c:formatCode>
                <c:ptCount val="55"/>
                <c:pt idx="0">
                  <c:v>2.9700000000000001E-2</c:v>
                </c:pt>
                <c:pt idx="1">
                  <c:v>2.9700000000000001E-2</c:v>
                </c:pt>
                <c:pt idx="2">
                  <c:v>2.9700000000000001E-2</c:v>
                </c:pt>
                <c:pt idx="3">
                  <c:v>2.9700000000000001E-2</c:v>
                </c:pt>
                <c:pt idx="4">
                  <c:v>2.9700000000000001E-2</c:v>
                </c:pt>
                <c:pt idx="5">
                  <c:v>2.9700000000000001E-2</c:v>
                </c:pt>
                <c:pt idx="6">
                  <c:v>2.9700000000000001E-2</c:v>
                </c:pt>
                <c:pt idx="7">
                  <c:v>2.9700000000000001E-2</c:v>
                </c:pt>
                <c:pt idx="8">
                  <c:v>2.9700000000000001E-2</c:v>
                </c:pt>
                <c:pt idx="9">
                  <c:v>2.9700000000000001E-2</c:v>
                </c:pt>
                <c:pt idx="10">
                  <c:v>2.9700000000000001E-2</c:v>
                </c:pt>
                <c:pt idx="11">
                  <c:v>2.9700000000000001E-2</c:v>
                </c:pt>
                <c:pt idx="12">
                  <c:v>2.9700000000000001E-2</c:v>
                </c:pt>
                <c:pt idx="13">
                  <c:v>2.9700000000000001E-2</c:v>
                </c:pt>
                <c:pt idx="14">
                  <c:v>2.9700000000000001E-2</c:v>
                </c:pt>
                <c:pt idx="15">
                  <c:v>2.9700000000000001E-2</c:v>
                </c:pt>
                <c:pt idx="16">
                  <c:v>2.9700000000000001E-2</c:v>
                </c:pt>
                <c:pt idx="17">
                  <c:v>2.9700000000000001E-2</c:v>
                </c:pt>
                <c:pt idx="18">
                  <c:v>2.9700000000000001E-2</c:v>
                </c:pt>
                <c:pt idx="19">
                  <c:v>2.9700000000000001E-2</c:v>
                </c:pt>
                <c:pt idx="20">
                  <c:v>2.9700000000000001E-2</c:v>
                </c:pt>
                <c:pt idx="21">
                  <c:v>2.9700000000000001E-2</c:v>
                </c:pt>
                <c:pt idx="22">
                  <c:v>2.9700000000000001E-2</c:v>
                </c:pt>
                <c:pt idx="23">
                  <c:v>2.9700000000000001E-2</c:v>
                </c:pt>
                <c:pt idx="24">
                  <c:v>2.9700000000000001E-2</c:v>
                </c:pt>
                <c:pt idx="25">
                  <c:v>2.9700000000000001E-2</c:v>
                </c:pt>
                <c:pt idx="26">
                  <c:v>2.9700000000000001E-2</c:v>
                </c:pt>
                <c:pt idx="27">
                  <c:v>2.9700000000000001E-2</c:v>
                </c:pt>
                <c:pt idx="28">
                  <c:v>2.9700000000000001E-2</c:v>
                </c:pt>
                <c:pt idx="29">
                  <c:v>2.9700000000000001E-2</c:v>
                </c:pt>
                <c:pt idx="30">
                  <c:v>2.9700000000000001E-2</c:v>
                </c:pt>
                <c:pt idx="31">
                  <c:v>2.9700000000000001E-2</c:v>
                </c:pt>
                <c:pt idx="32">
                  <c:v>2.9700000000000001E-2</c:v>
                </c:pt>
                <c:pt idx="33">
                  <c:v>2.9700000000000001E-2</c:v>
                </c:pt>
                <c:pt idx="34">
                  <c:v>2.9700000000000001E-2</c:v>
                </c:pt>
                <c:pt idx="35">
                  <c:v>2.9700000000000001E-2</c:v>
                </c:pt>
                <c:pt idx="36">
                  <c:v>2.9700000000000001E-2</c:v>
                </c:pt>
                <c:pt idx="37">
                  <c:v>2.9700000000000001E-2</c:v>
                </c:pt>
                <c:pt idx="38">
                  <c:v>2.9700000000000001E-2</c:v>
                </c:pt>
                <c:pt idx="39">
                  <c:v>2.9700000000000001E-2</c:v>
                </c:pt>
                <c:pt idx="40">
                  <c:v>2.9700000000000001E-2</c:v>
                </c:pt>
                <c:pt idx="41">
                  <c:v>2.9700000000000001E-2</c:v>
                </c:pt>
                <c:pt idx="42">
                  <c:v>2.9700000000000001E-2</c:v>
                </c:pt>
                <c:pt idx="43">
                  <c:v>2.9700000000000001E-2</c:v>
                </c:pt>
                <c:pt idx="44">
                  <c:v>2.9700000000000001E-2</c:v>
                </c:pt>
                <c:pt idx="45">
                  <c:v>2.9700000000000001E-2</c:v>
                </c:pt>
                <c:pt idx="46">
                  <c:v>2.9700000000000001E-2</c:v>
                </c:pt>
                <c:pt idx="47">
                  <c:v>2.9700000000000001E-2</c:v>
                </c:pt>
                <c:pt idx="48">
                  <c:v>2.9700000000000001E-2</c:v>
                </c:pt>
                <c:pt idx="49">
                  <c:v>2.9700000000000001E-2</c:v>
                </c:pt>
                <c:pt idx="50">
                  <c:v>2.9700000000000001E-2</c:v>
                </c:pt>
                <c:pt idx="51">
                  <c:v>2.9700000000000001E-2</c:v>
                </c:pt>
                <c:pt idx="52">
                  <c:v>2.9700000000000001E-2</c:v>
                </c:pt>
                <c:pt idx="53">
                  <c:v>2.9700000000000001E-2</c:v>
                </c:pt>
                <c:pt idx="54">
                  <c:v>2.9700000000000001E-2</c:v>
                </c:pt>
              </c:numCache>
            </c:numRef>
          </c:val>
        </c:ser>
        <c:ser>
          <c:idx val="2"/>
          <c:order val="2"/>
          <c:tx>
            <c:strRef>
              <c:f>[1]Sheet1!$B$15</c:f>
              <c:strCache>
                <c:ptCount val="1"/>
                <c:pt idx="0">
                  <c:v>CO a 13% d'O2</c:v>
                </c:pt>
              </c:strCache>
            </c:strRef>
          </c:tx>
          <c:spPr>
            <a:ln w="19050"/>
          </c:spP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[1]Sheet1!$C$15:$BE$15</c:f>
              <c:numCache>
                <c:formatCode>0.0000</c:formatCode>
                <c:ptCount val="55"/>
                <c:pt idx="0">
                  <c:v>2.0304536979490362E-2</c:v>
                </c:pt>
                <c:pt idx="1">
                  <c:v>2.0299999999999999E-2</c:v>
                </c:pt>
                <c:pt idx="2">
                  <c:v>2.0299999999999999E-2</c:v>
                </c:pt>
                <c:pt idx="3">
                  <c:v>2.0299999999999999E-2</c:v>
                </c:pt>
                <c:pt idx="4">
                  <c:v>2.0299999999999999E-2</c:v>
                </c:pt>
                <c:pt idx="5">
                  <c:v>2.0299999999999999E-2</c:v>
                </c:pt>
                <c:pt idx="6">
                  <c:v>2.0299999999999999E-2</c:v>
                </c:pt>
                <c:pt idx="7">
                  <c:v>2.0299999999999999E-2</c:v>
                </c:pt>
                <c:pt idx="8">
                  <c:v>2.0299999999999999E-2</c:v>
                </c:pt>
                <c:pt idx="9">
                  <c:v>2.0299999999999999E-2</c:v>
                </c:pt>
                <c:pt idx="10">
                  <c:v>2.0299999999999999E-2</c:v>
                </c:pt>
                <c:pt idx="11">
                  <c:v>2.0299999999999999E-2</c:v>
                </c:pt>
                <c:pt idx="12">
                  <c:v>2.0299999999999999E-2</c:v>
                </c:pt>
                <c:pt idx="13">
                  <c:v>2.0299999999999999E-2</c:v>
                </c:pt>
                <c:pt idx="14">
                  <c:v>2.0299999999999999E-2</c:v>
                </c:pt>
                <c:pt idx="15">
                  <c:v>2.0299999999999999E-2</c:v>
                </c:pt>
                <c:pt idx="16">
                  <c:v>2.0299999999999999E-2</c:v>
                </c:pt>
                <c:pt idx="17">
                  <c:v>2.0299999999999999E-2</c:v>
                </c:pt>
                <c:pt idx="18">
                  <c:v>2.0299999999999999E-2</c:v>
                </c:pt>
                <c:pt idx="19">
                  <c:v>2.0299999999999999E-2</c:v>
                </c:pt>
                <c:pt idx="20">
                  <c:v>2.0299999999999999E-2</c:v>
                </c:pt>
                <c:pt idx="21">
                  <c:v>2.0299999999999999E-2</c:v>
                </c:pt>
                <c:pt idx="22">
                  <c:v>2.0299999999999999E-2</c:v>
                </c:pt>
                <c:pt idx="23">
                  <c:v>2.0299999999999999E-2</c:v>
                </c:pt>
                <c:pt idx="24">
                  <c:v>2.0299999999999999E-2</c:v>
                </c:pt>
                <c:pt idx="25">
                  <c:v>2.0299999999999999E-2</c:v>
                </c:pt>
                <c:pt idx="26">
                  <c:v>2.0299999999999999E-2</c:v>
                </c:pt>
                <c:pt idx="27">
                  <c:v>2.0299999999999999E-2</c:v>
                </c:pt>
                <c:pt idx="28">
                  <c:v>2.0299999999999999E-2</c:v>
                </c:pt>
                <c:pt idx="29">
                  <c:v>2.0299999999999999E-2</c:v>
                </c:pt>
                <c:pt idx="30">
                  <c:v>2.0299999999999999E-2</c:v>
                </c:pt>
                <c:pt idx="31">
                  <c:v>2.0299999999999999E-2</c:v>
                </c:pt>
                <c:pt idx="32">
                  <c:v>2.0299999999999999E-2</c:v>
                </c:pt>
                <c:pt idx="33">
                  <c:v>2.0299999999999999E-2</c:v>
                </c:pt>
                <c:pt idx="34">
                  <c:v>2.0299999999999999E-2</c:v>
                </c:pt>
                <c:pt idx="35">
                  <c:v>2.0299999999999999E-2</c:v>
                </c:pt>
                <c:pt idx="36">
                  <c:v>2.0299999999999999E-2</c:v>
                </c:pt>
                <c:pt idx="37">
                  <c:v>2.0299999999999999E-2</c:v>
                </c:pt>
                <c:pt idx="38">
                  <c:v>2.0299999999999999E-2</c:v>
                </c:pt>
                <c:pt idx="39">
                  <c:v>2.0299999999999999E-2</c:v>
                </c:pt>
                <c:pt idx="40">
                  <c:v>2.0299999999999999E-2</c:v>
                </c:pt>
                <c:pt idx="41">
                  <c:v>2.0299999999999999E-2</c:v>
                </c:pt>
                <c:pt idx="42">
                  <c:v>2.0299999999999999E-2</c:v>
                </c:pt>
                <c:pt idx="43">
                  <c:v>2.0299999999999999E-2</c:v>
                </c:pt>
                <c:pt idx="44">
                  <c:v>2.0299999999999999E-2</c:v>
                </c:pt>
                <c:pt idx="45">
                  <c:v>2.0299999999999999E-2</c:v>
                </c:pt>
                <c:pt idx="46">
                  <c:v>2.0299999999999999E-2</c:v>
                </c:pt>
                <c:pt idx="47">
                  <c:v>2.0299999999999999E-2</c:v>
                </c:pt>
                <c:pt idx="48">
                  <c:v>2.0299999999999999E-2</c:v>
                </c:pt>
                <c:pt idx="49">
                  <c:v>2.0299999999999999E-2</c:v>
                </c:pt>
                <c:pt idx="50">
                  <c:v>2.0299999999999999E-2</c:v>
                </c:pt>
                <c:pt idx="51">
                  <c:v>2.0299999999999999E-2</c:v>
                </c:pt>
                <c:pt idx="52">
                  <c:v>2.0299999999999999E-2</c:v>
                </c:pt>
                <c:pt idx="53">
                  <c:v>2.0299999999999999E-2</c:v>
                </c:pt>
                <c:pt idx="54">
                  <c:v>2.0299999999999999E-2</c:v>
                </c:pt>
              </c:numCache>
            </c:numRef>
          </c:val>
        </c:ser>
        <c:marker val="1"/>
        <c:axId val="141570048"/>
        <c:axId val="141571584"/>
      </c:lineChart>
      <c:catAx>
        <c:axId val="141570048"/>
        <c:scaling>
          <c:orientation val="minMax"/>
        </c:scaling>
        <c:axPos val="b"/>
        <c:numFmt formatCode="General" sourceLinked="1"/>
        <c:tickLblPos val="nextTo"/>
        <c:txPr>
          <a:bodyPr rot="-5400000" vert="horz"/>
          <a:lstStyle/>
          <a:p>
            <a:pPr>
              <a:defRPr/>
            </a:pPr>
            <a:endParaRPr lang="fr-FR"/>
          </a:p>
        </c:txPr>
        <c:crossAx val="141571584"/>
        <c:crosses val="autoZero"/>
        <c:auto val="1"/>
        <c:lblAlgn val="ctr"/>
        <c:lblOffset val="100"/>
      </c:catAx>
      <c:valAx>
        <c:axId val="141571584"/>
        <c:scaling>
          <c:orientation val="minMax"/>
        </c:scaling>
        <c:axPos val="l"/>
        <c:majorGridlines/>
        <c:title>
          <c:tx>
            <c:rich>
              <a:bodyPr rot="-5400000" vert="horz"/>
              <a:lstStyle/>
              <a:p>
                <a:pPr>
                  <a:defRPr sz="1600"/>
                </a:pPr>
                <a:r>
                  <a:rPr lang="en-US" sz="1600"/>
                  <a:t>Taux de CO en %</a:t>
                </a:r>
              </a:p>
            </c:rich>
          </c:tx>
          <c:layout/>
        </c:title>
        <c:numFmt formatCode="General" sourceLinked="1"/>
        <c:tickLblPos val="nextTo"/>
        <c:crossAx val="141570048"/>
        <c:crosses val="autoZero"/>
        <c:crossBetween val="between"/>
      </c:valAx>
    </c:plotArea>
    <c:legend>
      <c:legendPos val="r"/>
      <c:layout>
        <c:manualLayout>
          <c:xMode val="edge"/>
          <c:yMode val="edge"/>
          <c:x val="0.38202775318765653"/>
          <c:y val="0.32174502459037274"/>
          <c:w val="0.29384615384615381"/>
          <c:h val="0.13672731442550268"/>
        </c:manualLayout>
      </c:layout>
      <c:txPr>
        <a:bodyPr/>
        <a:lstStyle/>
        <a:p>
          <a:pPr>
            <a:defRPr sz="1400"/>
          </a:pPr>
          <a:endParaRPr lang="fr-FR"/>
        </a:p>
      </c:txPr>
    </c:legend>
    <c:plotVisOnly val="1"/>
    <c:dispBlanksAs val="gap"/>
  </c:chart>
  <c:printSettings>
    <c:headerFooter/>
    <c:pageMargins b="0.75000000000000044" l="0.7000000000000004" r="0.7000000000000004" t="0.75000000000000044" header="0.30000000000000021" footer="0.3000000000000002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fr-FR"/>
  <c:chart>
    <c:plotArea>
      <c:layout>
        <c:manualLayout>
          <c:layoutTarget val="inner"/>
          <c:xMode val="edge"/>
          <c:yMode val="edge"/>
          <c:x val="2.751262994362462E-2"/>
          <c:y val="3.4816729998302438E-2"/>
          <c:w val="0.91950055607363801"/>
          <c:h val="0.85181887520470223"/>
        </c:manualLayout>
      </c:layout>
      <c:lineChart>
        <c:grouping val="standard"/>
        <c:ser>
          <c:idx val="1"/>
          <c:order val="0"/>
          <c:tx>
            <c:strRef>
              <c:f>[1]Sheet1!$B$8</c:f>
              <c:strCache>
                <c:ptCount val="1"/>
                <c:pt idx="0">
                  <c:v>Fac AIR</c:v>
                </c:pt>
              </c:strCache>
            </c:strRef>
          </c:tx>
          <c:spPr>
            <a:ln w="19050"/>
          </c:spPr>
          <c:cat>
            <c:strRef>
              <c:f>[1]Sheet1!$C$5:$BE$5</c:f>
              <c:strCache>
                <c:ptCount val="55"/>
                <c:pt idx="0">
                  <c:v>T0 + 2</c:v>
                </c:pt>
                <c:pt idx="1">
                  <c:v>4</c:v>
                </c:pt>
                <c:pt idx="2">
                  <c:v>6</c:v>
                </c:pt>
                <c:pt idx="3">
                  <c:v>8</c:v>
                </c:pt>
                <c:pt idx="4">
                  <c:v>10</c:v>
                </c:pt>
                <c:pt idx="5">
                  <c:v>12</c:v>
                </c:pt>
                <c:pt idx="6">
                  <c:v>14</c:v>
                </c:pt>
                <c:pt idx="7">
                  <c:v>16</c:v>
                </c:pt>
                <c:pt idx="8">
                  <c:v>18</c:v>
                </c:pt>
                <c:pt idx="9">
                  <c:v>20</c:v>
                </c:pt>
                <c:pt idx="10">
                  <c:v>22</c:v>
                </c:pt>
                <c:pt idx="11">
                  <c:v>24</c:v>
                </c:pt>
                <c:pt idx="12">
                  <c:v>26</c:v>
                </c:pt>
                <c:pt idx="13">
                  <c:v>28</c:v>
                </c:pt>
                <c:pt idx="14">
                  <c:v>30</c:v>
                </c:pt>
                <c:pt idx="15">
                  <c:v>32</c:v>
                </c:pt>
                <c:pt idx="16">
                  <c:v>34</c:v>
                </c:pt>
                <c:pt idx="17">
                  <c:v>36</c:v>
                </c:pt>
                <c:pt idx="18">
                  <c:v>38</c:v>
                </c:pt>
                <c:pt idx="19">
                  <c:v>40</c:v>
                </c:pt>
                <c:pt idx="20">
                  <c:v>42</c:v>
                </c:pt>
                <c:pt idx="21">
                  <c:v>44</c:v>
                </c:pt>
                <c:pt idx="22">
                  <c:v>46</c:v>
                </c:pt>
                <c:pt idx="23">
                  <c:v>48</c:v>
                </c:pt>
                <c:pt idx="24">
                  <c:v>50</c:v>
                </c:pt>
                <c:pt idx="25">
                  <c:v>52</c:v>
                </c:pt>
                <c:pt idx="26">
                  <c:v>54</c:v>
                </c:pt>
                <c:pt idx="27">
                  <c:v>56</c:v>
                </c:pt>
                <c:pt idx="28">
                  <c:v>58</c:v>
                </c:pt>
                <c:pt idx="29">
                  <c:v>60</c:v>
                </c:pt>
                <c:pt idx="30">
                  <c:v>62</c:v>
                </c:pt>
                <c:pt idx="31">
                  <c:v>64</c:v>
                </c:pt>
                <c:pt idx="32">
                  <c:v>66</c:v>
                </c:pt>
                <c:pt idx="33">
                  <c:v>68</c:v>
                </c:pt>
                <c:pt idx="34">
                  <c:v>70</c:v>
                </c:pt>
                <c:pt idx="35">
                  <c:v>72</c:v>
                </c:pt>
                <c:pt idx="36">
                  <c:v>74</c:v>
                </c:pt>
                <c:pt idx="37">
                  <c:v>76</c:v>
                </c:pt>
                <c:pt idx="38">
                  <c:v>78</c:v>
                </c:pt>
                <c:pt idx="39">
                  <c:v>80</c:v>
                </c:pt>
                <c:pt idx="40">
                  <c:v>82</c:v>
                </c:pt>
                <c:pt idx="41">
                  <c:v>84</c:v>
                </c:pt>
                <c:pt idx="42">
                  <c:v>86</c:v>
                </c:pt>
                <c:pt idx="43">
                  <c:v>88</c:v>
                </c:pt>
                <c:pt idx="44">
                  <c:v>90</c:v>
                </c:pt>
                <c:pt idx="45">
                  <c:v>92</c:v>
                </c:pt>
                <c:pt idx="46">
                  <c:v>94</c:v>
                </c:pt>
                <c:pt idx="47">
                  <c:v>96</c:v>
                </c:pt>
                <c:pt idx="48">
                  <c:v>98</c:v>
                </c:pt>
                <c:pt idx="49">
                  <c:v>100</c:v>
                </c:pt>
                <c:pt idx="50">
                  <c:v>102</c:v>
                </c:pt>
                <c:pt idx="51">
                  <c:v>104</c:v>
                </c:pt>
                <c:pt idx="52">
                  <c:v>106</c:v>
                </c:pt>
                <c:pt idx="53">
                  <c:v>108</c:v>
                </c:pt>
                <c:pt idx="54">
                  <c:v>110</c:v>
                </c:pt>
              </c:strCache>
            </c:strRef>
          </c:cat>
          <c:val>
            <c:numRef>
              <c:f>[1]Sheet1!$C$8:$BE$8</c:f>
              <c:numCache>
                <c:formatCode>General</c:formatCode>
                <c:ptCount val="55"/>
                <c:pt idx="0">
                  <c:v>1.76</c:v>
                </c:pt>
                <c:pt idx="1">
                  <c:v>1.59</c:v>
                </c:pt>
                <c:pt idx="2">
                  <c:v>1.75</c:v>
                </c:pt>
                <c:pt idx="3">
                  <c:v>1.81</c:v>
                </c:pt>
                <c:pt idx="4">
                  <c:v>1.88</c:v>
                </c:pt>
                <c:pt idx="5">
                  <c:v>2.04</c:v>
                </c:pt>
                <c:pt idx="6">
                  <c:v>1.98</c:v>
                </c:pt>
                <c:pt idx="7">
                  <c:v>1.89</c:v>
                </c:pt>
                <c:pt idx="8">
                  <c:v>1.81</c:v>
                </c:pt>
                <c:pt idx="9">
                  <c:v>1.91</c:v>
                </c:pt>
                <c:pt idx="10">
                  <c:v>1.84</c:v>
                </c:pt>
                <c:pt idx="11">
                  <c:v>1.79</c:v>
                </c:pt>
                <c:pt idx="12">
                  <c:v>1.76</c:v>
                </c:pt>
                <c:pt idx="13">
                  <c:v>1.71</c:v>
                </c:pt>
                <c:pt idx="14">
                  <c:v>1.68</c:v>
                </c:pt>
                <c:pt idx="15">
                  <c:v>1.65</c:v>
                </c:pt>
                <c:pt idx="16">
                  <c:v>1.63</c:v>
                </c:pt>
                <c:pt idx="17">
                  <c:v>1.64</c:v>
                </c:pt>
                <c:pt idx="18">
                  <c:v>1.63</c:v>
                </c:pt>
                <c:pt idx="19">
                  <c:v>1.52</c:v>
                </c:pt>
                <c:pt idx="20">
                  <c:v>1.58</c:v>
                </c:pt>
                <c:pt idx="21">
                  <c:v>1.56</c:v>
                </c:pt>
                <c:pt idx="22">
                  <c:v>1.57</c:v>
                </c:pt>
                <c:pt idx="23">
                  <c:v>1.53</c:v>
                </c:pt>
                <c:pt idx="24">
                  <c:v>1.56</c:v>
                </c:pt>
                <c:pt idx="25">
                  <c:v>1.53</c:v>
                </c:pt>
                <c:pt idx="26">
                  <c:v>1.6</c:v>
                </c:pt>
                <c:pt idx="27">
                  <c:v>1.65</c:v>
                </c:pt>
                <c:pt idx="28">
                  <c:v>1.63</c:v>
                </c:pt>
                <c:pt idx="29">
                  <c:v>1.65</c:v>
                </c:pt>
                <c:pt idx="30">
                  <c:v>1.79</c:v>
                </c:pt>
                <c:pt idx="31">
                  <c:v>1.78</c:v>
                </c:pt>
                <c:pt idx="32">
                  <c:v>1.79</c:v>
                </c:pt>
                <c:pt idx="33">
                  <c:v>1.78</c:v>
                </c:pt>
                <c:pt idx="34">
                  <c:v>1.75</c:v>
                </c:pt>
                <c:pt idx="35">
                  <c:v>1.79</c:v>
                </c:pt>
                <c:pt idx="36">
                  <c:v>1.83</c:v>
                </c:pt>
                <c:pt idx="37">
                  <c:v>1.86</c:v>
                </c:pt>
                <c:pt idx="38" formatCode="0.00">
                  <c:v>1.86</c:v>
                </c:pt>
                <c:pt idx="39" formatCode="0.00">
                  <c:v>1.86</c:v>
                </c:pt>
                <c:pt idx="40" formatCode="0.00">
                  <c:v>1.74</c:v>
                </c:pt>
                <c:pt idx="41">
                  <c:v>1.81</c:v>
                </c:pt>
                <c:pt idx="42">
                  <c:v>1.83</c:v>
                </c:pt>
                <c:pt idx="43">
                  <c:v>1.88</c:v>
                </c:pt>
                <c:pt idx="44">
                  <c:v>1.88</c:v>
                </c:pt>
                <c:pt idx="45">
                  <c:v>1.89</c:v>
                </c:pt>
                <c:pt idx="46">
                  <c:v>1.98</c:v>
                </c:pt>
                <c:pt idx="47">
                  <c:v>2</c:v>
                </c:pt>
                <c:pt idx="48">
                  <c:v>2.08</c:v>
                </c:pt>
                <c:pt idx="49">
                  <c:v>1.89</c:v>
                </c:pt>
                <c:pt idx="50">
                  <c:v>1.88</c:v>
                </c:pt>
                <c:pt idx="51">
                  <c:v>1.88</c:v>
                </c:pt>
                <c:pt idx="52">
                  <c:v>1.98</c:v>
                </c:pt>
                <c:pt idx="53">
                  <c:v>2.88</c:v>
                </c:pt>
                <c:pt idx="54">
                  <c:v>4.88</c:v>
                </c:pt>
              </c:numCache>
            </c:numRef>
          </c:val>
        </c:ser>
        <c:ser>
          <c:idx val="3"/>
          <c:order val="1"/>
          <c:tx>
            <c:strRef>
              <c:f>[1]Sheet1!$B$20</c:f>
              <c:strCache>
                <c:ptCount val="1"/>
                <c:pt idx="0">
                  <c:v>CO en % X 100</c:v>
                </c:pt>
              </c:strCache>
            </c:strRef>
          </c:tx>
          <c:spPr>
            <a:ln w="19050"/>
          </c:spPr>
          <c:val>
            <c:numRef>
              <c:f>[1]Sheet1!$C$20:$BE$20</c:f>
              <c:numCache>
                <c:formatCode>General</c:formatCode>
                <c:ptCount val="55"/>
                <c:pt idx="0">
                  <c:v>6.42</c:v>
                </c:pt>
                <c:pt idx="1">
                  <c:v>11.56</c:v>
                </c:pt>
                <c:pt idx="2">
                  <c:v>9.09</c:v>
                </c:pt>
                <c:pt idx="3">
                  <c:v>4.55</c:v>
                </c:pt>
                <c:pt idx="4">
                  <c:v>4.78</c:v>
                </c:pt>
                <c:pt idx="5">
                  <c:v>3.17</c:v>
                </c:pt>
                <c:pt idx="6">
                  <c:v>1.96</c:v>
                </c:pt>
                <c:pt idx="7">
                  <c:v>2.52</c:v>
                </c:pt>
                <c:pt idx="8">
                  <c:v>3.06</c:v>
                </c:pt>
                <c:pt idx="9">
                  <c:v>1.83</c:v>
                </c:pt>
                <c:pt idx="10">
                  <c:v>1.88</c:v>
                </c:pt>
                <c:pt idx="11">
                  <c:v>1.48</c:v>
                </c:pt>
                <c:pt idx="12">
                  <c:v>1.58</c:v>
                </c:pt>
                <c:pt idx="13">
                  <c:v>1.83</c:v>
                </c:pt>
                <c:pt idx="14">
                  <c:v>2.06</c:v>
                </c:pt>
                <c:pt idx="15">
                  <c:v>1.97</c:v>
                </c:pt>
                <c:pt idx="16">
                  <c:v>2.14</c:v>
                </c:pt>
                <c:pt idx="17">
                  <c:v>2.04</c:v>
                </c:pt>
                <c:pt idx="18">
                  <c:v>2.89</c:v>
                </c:pt>
                <c:pt idx="19">
                  <c:v>8.15</c:v>
                </c:pt>
                <c:pt idx="20">
                  <c:v>2.2400000000000002</c:v>
                </c:pt>
                <c:pt idx="21">
                  <c:v>1.97</c:v>
                </c:pt>
                <c:pt idx="22">
                  <c:v>1.66</c:v>
                </c:pt>
                <c:pt idx="23">
                  <c:v>1.9</c:v>
                </c:pt>
                <c:pt idx="24">
                  <c:v>2.0499999999999998</c:v>
                </c:pt>
                <c:pt idx="25">
                  <c:v>2.12</c:v>
                </c:pt>
                <c:pt idx="26">
                  <c:v>1.63</c:v>
                </c:pt>
                <c:pt idx="27">
                  <c:v>1.02</c:v>
                </c:pt>
                <c:pt idx="28">
                  <c:v>0.95</c:v>
                </c:pt>
                <c:pt idx="29">
                  <c:v>1.82</c:v>
                </c:pt>
                <c:pt idx="30">
                  <c:v>1.57</c:v>
                </c:pt>
                <c:pt idx="31">
                  <c:v>2.21</c:v>
                </c:pt>
                <c:pt idx="32">
                  <c:v>1.49</c:v>
                </c:pt>
                <c:pt idx="33">
                  <c:v>1.33</c:v>
                </c:pt>
                <c:pt idx="34">
                  <c:v>1.43</c:v>
                </c:pt>
                <c:pt idx="35">
                  <c:v>0.99</c:v>
                </c:pt>
                <c:pt idx="36">
                  <c:v>0.83</c:v>
                </c:pt>
                <c:pt idx="37">
                  <c:v>1.1599999999999999</c:v>
                </c:pt>
                <c:pt idx="38">
                  <c:v>0.99</c:v>
                </c:pt>
                <c:pt idx="39">
                  <c:v>0.94</c:v>
                </c:pt>
                <c:pt idx="40">
                  <c:v>1.78</c:v>
                </c:pt>
                <c:pt idx="41">
                  <c:v>0.92</c:v>
                </c:pt>
                <c:pt idx="42">
                  <c:v>0.7</c:v>
                </c:pt>
                <c:pt idx="43">
                  <c:v>0.56000000000000005</c:v>
                </c:pt>
                <c:pt idx="44">
                  <c:v>0.71</c:v>
                </c:pt>
                <c:pt idx="45">
                  <c:v>1.02</c:v>
                </c:pt>
                <c:pt idx="46">
                  <c:v>1.88</c:v>
                </c:pt>
                <c:pt idx="47">
                  <c:v>1.62</c:v>
                </c:pt>
                <c:pt idx="48">
                  <c:v>1.77</c:v>
                </c:pt>
                <c:pt idx="49">
                  <c:v>1.26</c:v>
                </c:pt>
                <c:pt idx="50">
                  <c:v>1.89</c:v>
                </c:pt>
                <c:pt idx="51">
                  <c:v>5.91</c:v>
                </c:pt>
                <c:pt idx="52">
                  <c:v>4.01</c:v>
                </c:pt>
                <c:pt idx="53">
                  <c:v>18.98</c:v>
                </c:pt>
                <c:pt idx="54">
                  <c:v>14.91</c:v>
                </c:pt>
              </c:numCache>
            </c:numRef>
          </c:val>
        </c:ser>
        <c:ser>
          <c:idx val="4"/>
          <c:order val="2"/>
          <c:tx>
            <c:strRef>
              <c:f>[1]Sheet1!$B$22</c:f>
              <c:strCache>
                <c:ptCount val="1"/>
                <c:pt idx="0">
                  <c:v>O2 /2</c:v>
                </c:pt>
              </c:strCache>
            </c:strRef>
          </c:tx>
          <c:spPr>
            <a:ln w="19050"/>
          </c:spPr>
          <c:val>
            <c:numRef>
              <c:f>[1]Sheet1!$C$22:$BE$22</c:f>
              <c:numCache>
                <c:formatCode>General</c:formatCode>
                <c:ptCount val="55"/>
                <c:pt idx="0">
                  <c:v>4.55</c:v>
                </c:pt>
                <c:pt idx="1">
                  <c:v>3.9</c:v>
                </c:pt>
                <c:pt idx="2">
                  <c:v>4.5</c:v>
                </c:pt>
                <c:pt idx="3">
                  <c:v>4.7</c:v>
                </c:pt>
                <c:pt idx="4">
                  <c:v>4.9000000000000004</c:v>
                </c:pt>
                <c:pt idx="5">
                  <c:v>5.35</c:v>
                </c:pt>
                <c:pt idx="6">
                  <c:v>5.2</c:v>
                </c:pt>
                <c:pt idx="7">
                  <c:v>4.95</c:v>
                </c:pt>
                <c:pt idx="8">
                  <c:v>4.7</c:v>
                </c:pt>
                <c:pt idx="9">
                  <c:v>5</c:v>
                </c:pt>
                <c:pt idx="10">
                  <c:v>4.8</c:v>
                </c:pt>
                <c:pt idx="11">
                  <c:v>4.6500000000000004</c:v>
                </c:pt>
                <c:pt idx="12">
                  <c:v>4.55</c:v>
                </c:pt>
                <c:pt idx="13">
                  <c:v>4.3499999999999996</c:v>
                </c:pt>
                <c:pt idx="14">
                  <c:v>4.25</c:v>
                </c:pt>
                <c:pt idx="15">
                  <c:v>4.1500000000000004</c:v>
                </c:pt>
                <c:pt idx="16">
                  <c:v>4.05</c:v>
                </c:pt>
                <c:pt idx="17">
                  <c:v>4.0999999999999996</c:v>
                </c:pt>
                <c:pt idx="18">
                  <c:v>4.05</c:v>
                </c:pt>
                <c:pt idx="19">
                  <c:v>3.6</c:v>
                </c:pt>
                <c:pt idx="20">
                  <c:v>3.85</c:v>
                </c:pt>
                <c:pt idx="21">
                  <c:v>3.75</c:v>
                </c:pt>
                <c:pt idx="22">
                  <c:v>3.8</c:v>
                </c:pt>
                <c:pt idx="23">
                  <c:v>3.65</c:v>
                </c:pt>
                <c:pt idx="24">
                  <c:v>3.75</c:v>
                </c:pt>
                <c:pt idx="25">
                  <c:v>3.65</c:v>
                </c:pt>
                <c:pt idx="26">
                  <c:v>3.95</c:v>
                </c:pt>
                <c:pt idx="27">
                  <c:v>4.1500000000000004</c:v>
                </c:pt>
                <c:pt idx="28">
                  <c:v>4.05</c:v>
                </c:pt>
                <c:pt idx="29">
                  <c:v>4.1500000000000004</c:v>
                </c:pt>
                <c:pt idx="30">
                  <c:v>4.6500000000000004</c:v>
                </c:pt>
                <c:pt idx="31">
                  <c:v>4.5999999999999996</c:v>
                </c:pt>
                <c:pt idx="32">
                  <c:v>4.6500000000000004</c:v>
                </c:pt>
                <c:pt idx="33">
                  <c:v>4.5999999999999996</c:v>
                </c:pt>
                <c:pt idx="34">
                  <c:v>4.5</c:v>
                </c:pt>
                <c:pt idx="35">
                  <c:v>4.6500000000000004</c:v>
                </c:pt>
                <c:pt idx="36">
                  <c:v>4.75</c:v>
                </c:pt>
                <c:pt idx="37">
                  <c:v>4.8499999999999996</c:v>
                </c:pt>
                <c:pt idx="38">
                  <c:v>4.8499999999999996</c:v>
                </c:pt>
                <c:pt idx="39">
                  <c:v>4.8499999999999996</c:v>
                </c:pt>
                <c:pt idx="40">
                  <c:v>4.45</c:v>
                </c:pt>
                <c:pt idx="41">
                  <c:v>4.7</c:v>
                </c:pt>
                <c:pt idx="42">
                  <c:v>4.75</c:v>
                </c:pt>
                <c:pt idx="43">
                  <c:v>4.9000000000000004</c:v>
                </c:pt>
                <c:pt idx="44">
                  <c:v>4.9000000000000004</c:v>
                </c:pt>
                <c:pt idx="45">
                  <c:v>4.95</c:v>
                </c:pt>
                <c:pt idx="46">
                  <c:v>5.2</c:v>
                </c:pt>
                <c:pt idx="47">
                  <c:v>5.25</c:v>
                </c:pt>
                <c:pt idx="48">
                  <c:v>5.45</c:v>
                </c:pt>
                <c:pt idx="49">
                  <c:v>4.95</c:v>
                </c:pt>
                <c:pt idx="50">
                  <c:v>4.9000000000000004</c:v>
                </c:pt>
                <c:pt idx="51">
                  <c:v>4.9000000000000004</c:v>
                </c:pt>
                <c:pt idx="52">
                  <c:v>5.2</c:v>
                </c:pt>
                <c:pt idx="53">
                  <c:v>6.85</c:v>
                </c:pt>
                <c:pt idx="54">
                  <c:v>8.35</c:v>
                </c:pt>
              </c:numCache>
            </c:numRef>
          </c:val>
        </c:ser>
        <c:marker val="1"/>
        <c:axId val="141596928"/>
        <c:axId val="143880192"/>
      </c:lineChart>
      <c:catAx>
        <c:axId val="141596928"/>
        <c:scaling>
          <c:orientation val="minMax"/>
        </c:scaling>
        <c:axPos val="b"/>
        <c:numFmt formatCode="General" sourceLinked="1"/>
        <c:tickLblPos val="nextTo"/>
        <c:txPr>
          <a:bodyPr rot="-5400000" vert="horz"/>
          <a:lstStyle/>
          <a:p>
            <a:pPr>
              <a:defRPr/>
            </a:pPr>
            <a:endParaRPr lang="fr-FR"/>
          </a:p>
        </c:txPr>
        <c:crossAx val="143880192"/>
        <c:crosses val="autoZero"/>
        <c:auto val="1"/>
        <c:lblAlgn val="ctr"/>
        <c:lblOffset val="100"/>
      </c:catAx>
      <c:valAx>
        <c:axId val="143880192"/>
        <c:scaling>
          <c:orientation val="minMax"/>
          <c:max val="18"/>
        </c:scaling>
        <c:axPos val="l"/>
        <c:majorGridlines/>
        <c:numFmt formatCode="General" sourceLinked="1"/>
        <c:tickLblPos val="nextTo"/>
        <c:crossAx val="141596928"/>
        <c:crosses val="autoZero"/>
        <c:crossBetween val="between"/>
      </c:valAx>
    </c:plotArea>
    <c:legend>
      <c:legendPos val="r"/>
      <c:layout>
        <c:manualLayout>
          <c:xMode val="edge"/>
          <c:yMode val="edge"/>
          <c:x val="0.39435841461255466"/>
          <c:y val="0.20173048881710309"/>
          <c:w val="0.1233012107734125"/>
          <c:h val="0.21653543307086628"/>
        </c:manualLayout>
      </c:layout>
      <c:txPr>
        <a:bodyPr/>
        <a:lstStyle/>
        <a:p>
          <a:pPr>
            <a:defRPr sz="1600"/>
          </a:pPr>
          <a:endParaRPr lang="fr-FR"/>
        </a:p>
      </c:txPr>
    </c:legend>
    <c:plotVisOnly val="1"/>
    <c:dispBlanksAs val="gap"/>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13</xdr:col>
      <xdr:colOff>295274</xdr:colOff>
      <xdr:row>28</xdr:row>
      <xdr:rowOff>152401</xdr:rowOff>
    </xdr:to>
    <xdr:graphicFrame macro="">
      <xdr:nvGraphicFramePr>
        <xdr:cNvPr id="2"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28</xdr:row>
      <xdr:rowOff>152399</xdr:rowOff>
    </xdr:from>
    <xdr:to>
      <xdr:col>10</xdr:col>
      <xdr:colOff>600074</xdr:colOff>
      <xdr:row>58</xdr:row>
      <xdr:rowOff>114300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18</xdr:col>
      <xdr:colOff>9525</xdr:colOff>
      <xdr:row>4</xdr:row>
      <xdr:rowOff>0</xdr:rowOff>
    </xdr:from>
    <xdr:to>
      <xdr:col>33</xdr:col>
      <xdr:colOff>600075</xdr:colOff>
      <xdr:row>40</xdr:row>
      <xdr:rowOff>28575</xdr:rowOff>
    </xdr:to>
    <xdr:graphicFrame macro="">
      <xdr:nvGraphicFramePr>
        <xdr:cNvPr id="1031"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22</xdr:row>
      <xdr:rowOff>142875</xdr:rowOff>
    </xdr:from>
    <xdr:to>
      <xdr:col>20</xdr:col>
      <xdr:colOff>533400</xdr:colOff>
      <xdr:row>56</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57</xdr:row>
      <xdr:rowOff>38100</xdr:rowOff>
    </xdr:from>
    <xdr:to>
      <xdr:col>21</xdr:col>
      <xdr:colOff>447675</xdr:colOff>
      <xdr:row>77</xdr:row>
      <xdr:rowOff>152400</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78</xdr:row>
      <xdr:rowOff>171450</xdr:rowOff>
    </xdr:from>
    <xdr:to>
      <xdr:col>21</xdr:col>
      <xdr:colOff>419100</xdr:colOff>
      <xdr:row>102</xdr:row>
      <xdr:rowOff>57150</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0.2882</cdr:x>
      <cdr:y>0.03763</cdr:y>
    </cdr:from>
    <cdr:to>
      <cdr:x>0.79731</cdr:x>
      <cdr:y>0.33333</cdr:y>
    </cdr:to>
    <cdr:sp macro="" textlink="">
      <cdr:nvSpPr>
        <cdr:cNvPr id="2" name="TextBox 1"/>
        <cdr:cNvSpPr txBox="1"/>
      </cdr:nvSpPr>
      <cdr:spPr>
        <a:xfrm xmlns:a="http://schemas.openxmlformats.org/drawingml/2006/main">
          <a:off x="3467100" y="133350"/>
          <a:ext cx="6124575" cy="1047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fr-FR" sz="1200" b="1">
              <a:latin typeface="Calibri"/>
            </a:rPr>
            <a:t>Taux</a:t>
          </a:r>
          <a:r>
            <a:rPr lang="fr-FR" sz="1200" b="1" baseline="0">
              <a:latin typeface="Calibri"/>
            </a:rPr>
            <a:t> de CO a 13%d'O2 selon la norme EN 15250  CO = CO moy *((21-13)/(21-O2 moy)) </a:t>
          </a:r>
        </a:p>
        <a:p xmlns:a="http://schemas.openxmlformats.org/drawingml/2006/main">
          <a:r>
            <a:rPr lang="fr-FR" sz="1200" b="1" baseline="0">
              <a:latin typeface="Calibri"/>
            </a:rPr>
            <a:t>ou CO= (CO moy x(CO2max/CO2 moy)) x (O2 - O2 ref) / O2 soit</a:t>
          </a:r>
        </a:p>
        <a:p xmlns:a="http://schemas.openxmlformats.org/drawingml/2006/main">
          <a:r>
            <a:rPr lang="fr-FR" sz="1200" b="1" baseline="0">
              <a:latin typeface="Calibri"/>
            </a:rPr>
            <a:t>                                      297 x 8 / (21-9,298) = 203 ppm soit 0,0203 % ou</a:t>
          </a:r>
        </a:p>
        <a:p xmlns:a="http://schemas.openxmlformats.org/drawingml/2006/main">
          <a:r>
            <a:rPr lang="fr-FR" sz="1200" b="1" baseline="0">
              <a:latin typeface="Calibri"/>
            </a:rPr>
            <a:t>                                      ((297 x ( 20,3/11,312))x (21-13)) /21 = 203 ppm soit 0,0203 %</a:t>
          </a:r>
          <a:endParaRPr lang="fr-FR" sz="1200" b="1">
            <a:latin typeface="Calibri"/>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eu%20du%2014%20decembre%20201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5">
          <cell r="C5" t="str">
            <v>T0 + 2</v>
          </cell>
          <cell r="D5">
            <v>4</v>
          </cell>
          <cell r="E5">
            <v>6</v>
          </cell>
          <cell r="F5">
            <v>8</v>
          </cell>
          <cell r="G5">
            <v>10</v>
          </cell>
          <cell r="H5">
            <v>12</v>
          </cell>
          <cell r="I5">
            <v>14</v>
          </cell>
          <cell r="J5">
            <v>16</v>
          </cell>
          <cell r="K5">
            <v>18</v>
          </cell>
          <cell r="L5">
            <v>20</v>
          </cell>
          <cell r="M5">
            <v>22</v>
          </cell>
          <cell r="N5">
            <v>24</v>
          </cell>
          <cell r="O5">
            <v>26</v>
          </cell>
          <cell r="P5">
            <v>28</v>
          </cell>
          <cell r="Q5">
            <v>30</v>
          </cell>
          <cell r="R5">
            <v>32</v>
          </cell>
          <cell r="S5">
            <v>34</v>
          </cell>
          <cell r="T5">
            <v>36</v>
          </cell>
          <cell r="U5">
            <v>38</v>
          </cell>
          <cell r="V5">
            <v>40</v>
          </cell>
          <cell r="W5">
            <v>42</v>
          </cell>
          <cell r="X5">
            <v>44</v>
          </cell>
          <cell r="Y5">
            <v>46</v>
          </cell>
          <cell r="Z5">
            <v>48</v>
          </cell>
          <cell r="AA5">
            <v>50</v>
          </cell>
          <cell r="AB5">
            <v>52</v>
          </cell>
          <cell r="AC5">
            <v>54</v>
          </cell>
          <cell r="AD5">
            <v>56</v>
          </cell>
          <cell r="AE5">
            <v>58</v>
          </cell>
          <cell r="AF5">
            <v>60</v>
          </cell>
          <cell r="AG5">
            <v>62</v>
          </cell>
          <cell r="AH5">
            <v>64</v>
          </cell>
          <cell r="AI5">
            <v>66</v>
          </cell>
          <cell r="AJ5">
            <v>68</v>
          </cell>
          <cell r="AK5">
            <v>70</v>
          </cell>
          <cell r="AL5">
            <v>72</v>
          </cell>
          <cell r="AM5">
            <v>74</v>
          </cell>
          <cell r="AN5">
            <v>76</v>
          </cell>
          <cell r="AO5">
            <v>78</v>
          </cell>
          <cell r="AP5">
            <v>80</v>
          </cell>
          <cell r="AQ5">
            <v>82</v>
          </cell>
          <cell r="AR5">
            <v>84</v>
          </cell>
          <cell r="AS5">
            <v>86</v>
          </cell>
          <cell r="AT5">
            <v>88</v>
          </cell>
          <cell r="AU5">
            <v>90</v>
          </cell>
          <cell r="AV5">
            <v>92</v>
          </cell>
          <cell r="AW5">
            <v>94</v>
          </cell>
          <cell r="AX5">
            <v>96</v>
          </cell>
          <cell r="AY5">
            <v>98</v>
          </cell>
          <cell r="AZ5">
            <v>100</v>
          </cell>
          <cell r="BA5">
            <v>102</v>
          </cell>
          <cell r="BB5">
            <v>104</v>
          </cell>
          <cell r="BC5">
            <v>106</v>
          </cell>
          <cell r="BD5">
            <v>108</v>
          </cell>
          <cell r="BE5">
            <v>110</v>
          </cell>
        </row>
        <row r="6">
          <cell r="B6" t="str">
            <v>Temp. fumees</v>
          </cell>
          <cell r="C6">
            <v>77</v>
          </cell>
          <cell r="D6">
            <v>115.9</v>
          </cell>
          <cell r="E6">
            <v>116.6</v>
          </cell>
          <cell r="F6">
            <v>118.4</v>
          </cell>
          <cell r="G6">
            <v>121.7</v>
          </cell>
          <cell r="H6">
            <v>126.9</v>
          </cell>
          <cell r="I6">
            <v>124.9</v>
          </cell>
          <cell r="J6">
            <v>124.5</v>
          </cell>
          <cell r="K6">
            <v>129.19999999999999</v>
          </cell>
          <cell r="L6">
            <v>132</v>
          </cell>
          <cell r="M6">
            <v>139.1</v>
          </cell>
          <cell r="N6">
            <v>138.69999999999999</v>
          </cell>
          <cell r="O6">
            <v>138.1</v>
          </cell>
          <cell r="P6">
            <v>139.80000000000001</v>
          </cell>
          <cell r="Q6">
            <v>145.19999999999999</v>
          </cell>
          <cell r="R6">
            <v>142.1</v>
          </cell>
          <cell r="S6">
            <v>142.9</v>
          </cell>
          <cell r="T6">
            <v>145.80000000000001</v>
          </cell>
          <cell r="U6">
            <v>149.1</v>
          </cell>
          <cell r="V6">
            <v>151.1</v>
          </cell>
          <cell r="W6">
            <v>153</v>
          </cell>
          <cell r="X6">
            <v>152.69999999999999</v>
          </cell>
          <cell r="Y6">
            <v>152.80000000000001</v>
          </cell>
          <cell r="Z6">
            <v>153.19999999999999</v>
          </cell>
          <cell r="AA6">
            <v>155</v>
          </cell>
          <cell r="AB6">
            <v>155.5</v>
          </cell>
          <cell r="AC6">
            <v>155.1</v>
          </cell>
          <cell r="AD6">
            <v>154.30000000000001</v>
          </cell>
          <cell r="AE6">
            <v>156.4</v>
          </cell>
          <cell r="AF6">
            <v>149.9</v>
          </cell>
          <cell r="AG6">
            <v>148.19999999999999</v>
          </cell>
          <cell r="AH6">
            <v>146.4</v>
          </cell>
          <cell r="AI6">
            <v>148.9</v>
          </cell>
          <cell r="AJ6">
            <v>146.5</v>
          </cell>
          <cell r="AK6">
            <v>146.30000000000001</v>
          </cell>
          <cell r="AL6">
            <v>148.80000000000001</v>
          </cell>
          <cell r="AM6">
            <v>145.4</v>
          </cell>
          <cell r="AN6">
            <v>144.4</v>
          </cell>
          <cell r="AO6">
            <v>149</v>
          </cell>
          <cell r="AP6">
            <v>152.19999999999999</v>
          </cell>
          <cell r="AQ6">
            <v>152.19999999999999</v>
          </cell>
          <cell r="AR6">
            <v>154.30000000000001</v>
          </cell>
          <cell r="AS6">
            <v>155.9</v>
          </cell>
          <cell r="AT6">
            <v>152.30000000000001</v>
          </cell>
          <cell r="AU6">
            <v>154.1</v>
          </cell>
          <cell r="AV6">
            <v>155.5</v>
          </cell>
          <cell r="AW6">
            <v>154</v>
          </cell>
          <cell r="AX6">
            <v>150.4</v>
          </cell>
          <cell r="AY6">
            <v>150.9</v>
          </cell>
          <cell r="AZ6">
            <v>149.19999999999999</v>
          </cell>
          <cell r="BA6">
            <v>151.9</v>
          </cell>
          <cell r="BB6">
            <v>156.30000000000001</v>
          </cell>
          <cell r="BC6">
            <v>160</v>
          </cell>
          <cell r="BD6">
            <v>160.9</v>
          </cell>
          <cell r="BE6">
            <v>155</v>
          </cell>
        </row>
        <row r="8">
          <cell r="B8" t="str">
            <v>Fac AIR</v>
          </cell>
          <cell r="C8">
            <v>1.76</v>
          </cell>
          <cell r="D8">
            <v>1.59</v>
          </cell>
          <cell r="E8">
            <v>1.75</v>
          </cell>
          <cell r="F8">
            <v>1.81</v>
          </cell>
          <cell r="G8">
            <v>1.88</v>
          </cell>
          <cell r="H8">
            <v>2.04</v>
          </cell>
          <cell r="I8">
            <v>1.98</v>
          </cell>
          <cell r="J8">
            <v>1.89</v>
          </cell>
          <cell r="K8">
            <v>1.81</v>
          </cell>
          <cell r="L8">
            <v>1.91</v>
          </cell>
          <cell r="M8">
            <v>1.84</v>
          </cell>
          <cell r="N8">
            <v>1.79</v>
          </cell>
          <cell r="O8">
            <v>1.76</v>
          </cell>
          <cell r="P8">
            <v>1.71</v>
          </cell>
          <cell r="Q8">
            <v>1.68</v>
          </cell>
          <cell r="R8">
            <v>1.65</v>
          </cell>
          <cell r="S8">
            <v>1.63</v>
          </cell>
          <cell r="T8">
            <v>1.64</v>
          </cell>
          <cell r="U8">
            <v>1.63</v>
          </cell>
          <cell r="V8">
            <v>1.52</v>
          </cell>
          <cell r="W8">
            <v>1.58</v>
          </cell>
          <cell r="X8">
            <v>1.56</v>
          </cell>
          <cell r="Y8">
            <v>1.57</v>
          </cell>
          <cell r="Z8">
            <v>1.53</v>
          </cell>
          <cell r="AA8">
            <v>1.56</v>
          </cell>
          <cell r="AB8">
            <v>1.53</v>
          </cell>
          <cell r="AC8">
            <v>1.6</v>
          </cell>
          <cell r="AD8">
            <v>1.65</v>
          </cell>
          <cell r="AE8">
            <v>1.63</v>
          </cell>
          <cell r="AF8">
            <v>1.65</v>
          </cell>
          <cell r="AG8">
            <v>1.79</v>
          </cell>
          <cell r="AH8">
            <v>1.78</v>
          </cell>
          <cell r="AI8">
            <v>1.79</v>
          </cell>
          <cell r="AJ8">
            <v>1.78</v>
          </cell>
          <cell r="AK8">
            <v>1.75</v>
          </cell>
          <cell r="AL8">
            <v>1.79</v>
          </cell>
          <cell r="AM8">
            <v>1.83</v>
          </cell>
          <cell r="AN8">
            <v>1.86</v>
          </cell>
          <cell r="AO8">
            <v>1.86</v>
          </cell>
          <cell r="AP8">
            <v>1.86</v>
          </cell>
          <cell r="AQ8">
            <v>1.74</v>
          </cell>
          <cell r="AR8">
            <v>1.81</v>
          </cell>
          <cell r="AS8">
            <v>1.83</v>
          </cell>
          <cell r="AT8">
            <v>1.88</v>
          </cell>
          <cell r="AU8">
            <v>1.88</v>
          </cell>
          <cell r="AV8">
            <v>1.89</v>
          </cell>
          <cell r="AW8">
            <v>1.98</v>
          </cell>
          <cell r="AX8">
            <v>2</v>
          </cell>
          <cell r="AY8">
            <v>2.08</v>
          </cell>
          <cell r="AZ8">
            <v>1.89</v>
          </cell>
          <cell r="BA8">
            <v>1.88</v>
          </cell>
          <cell r="BB8">
            <v>1.88</v>
          </cell>
          <cell r="BC8">
            <v>1.98</v>
          </cell>
          <cell r="BD8">
            <v>2.88</v>
          </cell>
          <cell r="BE8">
            <v>4.88</v>
          </cell>
        </row>
        <row r="11">
          <cell r="B11" t="str">
            <v>Rendement</v>
          </cell>
          <cell r="C11">
            <v>96.4</v>
          </cell>
          <cell r="D11">
            <v>94.5</v>
          </cell>
          <cell r="E11">
            <v>93.9</v>
          </cell>
          <cell r="F11">
            <v>93.6</v>
          </cell>
          <cell r="G11">
            <v>93.1</v>
          </cell>
          <cell r="H11">
            <v>92.2</v>
          </cell>
          <cell r="I11">
            <v>92.6</v>
          </cell>
          <cell r="J11">
            <v>92.9</v>
          </cell>
          <cell r="K11">
            <v>92.9</v>
          </cell>
          <cell r="L11">
            <v>92.3</v>
          </cell>
          <cell r="M11">
            <v>92.1</v>
          </cell>
          <cell r="N11">
            <v>92.4</v>
          </cell>
          <cell r="O11">
            <v>92.5</v>
          </cell>
          <cell r="P11">
            <v>92.7</v>
          </cell>
          <cell r="Q11">
            <v>92.5</v>
          </cell>
          <cell r="R11">
            <v>92.8</v>
          </cell>
          <cell r="S11">
            <v>92.8</v>
          </cell>
          <cell r="T11">
            <v>92.6</v>
          </cell>
          <cell r="U11">
            <v>92.5</v>
          </cell>
          <cell r="V11">
            <v>92.8</v>
          </cell>
          <cell r="W11">
            <v>92.5</v>
          </cell>
          <cell r="X11">
            <v>92.6</v>
          </cell>
          <cell r="Y11">
            <v>92.5</v>
          </cell>
          <cell r="Z11">
            <v>92.7</v>
          </cell>
          <cell r="AA11">
            <v>92.5</v>
          </cell>
          <cell r="AB11">
            <v>92.6</v>
          </cell>
          <cell r="AC11">
            <v>92.2</v>
          </cell>
          <cell r="AD11">
            <v>92.1</v>
          </cell>
          <cell r="AE11">
            <v>92.1</v>
          </cell>
          <cell r="AF11">
            <v>92.3</v>
          </cell>
          <cell r="AG11">
            <v>91.8</v>
          </cell>
          <cell r="AH11">
            <v>92</v>
          </cell>
          <cell r="AI11">
            <v>91.8</v>
          </cell>
          <cell r="AJ11">
            <v>92</v>
          </cell>
          <cell r="AK11">
            <v>92.1</v>
          </cell>
          <cell r="AL11">
            <v>91.8</v>
          </cell>
          <cell r="AM11">
            <v>91.8</v>
          </cell>
          <cell r="AN11">
            <v>91.8</v>
          </cell>
          <cell r="AO11">
            <v>91.5</v>
          </cell>
          <cell r="AP11">
            <v>91.3</v>
          </cell>
          <cell r="AQ11">
            <v>91.8</v>
          </cell>
          <cell r="AR11">
            <v>91.3</v>
          </cell>
          <cell r="AS11">
            <v>91.1</v>
          </cell>
          <cell r="AT11">
            <v>91.2</v>
          </cell>
          <cell r="AU11">
            <v>91</v>
          </cell>
          <cell r="AV11">
            <v>90.9</v>
          </cell>
          <cell r="AW11">
            <v>90.5</v>
          </cell>
          <cell r="AX11">
            <v>90.7</v>
          </cell>
          <cell r="AY11">
            <v>90.3</v>
          </cell>
          <cell r="AZ11">
            <v>91.3</v>
          </cell>
          <cell r="BA11">
            <v>91.2</v>
          </cell>
          <cell r="BB11">
            <v>90.9</v>
          </cell>
          <cell r="BC11">
            <v>90.1</v>
          </cell>
          <cell r="BD11">
            <v>85.5</v>
          </cell>
          <cell r="BE11">
            <v>73.900000000000006</v>
          </cell>
        </row>
        <row r="13">
          <cell r="B13" t="str">
            <v>CO en %</v>
          </cell>
          <cell r="C13">
            <v>6.4199999999999993E-2</v>
          </cell>
          <cell r="D13">
            <v>0.11559999999999999</v>
          </cell>
          <cell r="E13">
            <v>9.0899999999999995E-2</v>
          </cell>
          <cell r="F13">
            <v>4.5499999999999999E-2</v>
          </cell>
          <cell r="G13">
            <v>4.7800000000000002E-2</v>
          </cell>
          <cell r="H13">
            <v>3.1699999999999999E-2</v>
          </cell>
          <cell r="I13">
            <v>1.9599999999999999E-2</v>
          </cell>
          <cell r="J13">
            <v>2.52E-2</v>
          </cell>
          <cell r="K13">
            <v>3.0599999999999999E-2</v>
          </cell>
          <cell r="L13">
            <v>1.83E-2</v>
          </cell>
          <cell r="M13">
            <v>1.8800000000000001E-2</v>
          </cell>
          <cell r="N13">
            <v>1.4800000000000001E-2</v>
          </cell>
          <cell r="O13">
            <v>1.5800000000000002E-2</v>
          </cell>
          <cell r="P13">
            <v>1.83E-2</v>
          </cell>
          <cell r="Q13">
            <v>2.06E-2</v>
          </cell>
          <cell r="R13">
            <v>1.9699999999999999E-2</v>
          </cell>
          <cell r="S13">
            <v>2.1399999999999999E-2</v>
          </cell>
          <cell r="T13">
            <v>2.0400000000000001E-2</v>
          </cell>
          <cell r="U13">
            <v>2.8899999999999999E-2</v>
          </cell>
          <cell r="V13">
            <v>8.1500000000000003E-2</v>
          </cell>
          <cell r="W13">
            <v>2.24E-2</v>
          </cell>
          <cell r="X13">
            <v>1.9699999999999999E-2</v>
          </cell>
          <cell r="Y13">
            <v>1.66E-2</v>
          </cell>
          <cell r="Z13">
            <v>1.9E-2</v>
          </cell>
          <cell r="AA13">
            <v>2.0500000000000001E-2</v>
          </cell>
          <cell r="AB13">
            <v>2.12E-2</v>
          </cell>
          <cell r="AC13">
            <v>1.6299999999999999E-2</v>
          </cell>
          <cell r="AD13">
            <v>1.0200000000000001E-2</v>
          </cell>
          <cell r="AE13">
            <v>9.4999999999999998E-3</v>
          </cell>
          <cell r="AF13">
            <v>1.8200000000000001E-2</v>
          </cell>
          <cell r="AG13">
            <v>1.5699999999999999E-2</v>
          </cell>
          <cell r="AH13">
            <v>2.2100000000000002E-2</v>
          </cell>
          <cell r="AI13">
            <v>1.49E-2</v>
          </cell>
          <cell r="AJ13">
            <v>1.3299999999999999E-2</v>
          </cell>
          <cell r="AK13">
            <v>1.43E-2</v>
          </cell>
          <cell r="AL13">
            <v>9.9000000000000008E-3</v>
          </cell>
          <cell r="AM13">
            <v>8.3000000000000001E-3</v>
          </cell>
          <cell r="AN13">
            <v>1.1599999999999999E-2</v>
          </cell>
          <cell r="AO13">
            <v>9.9000000000000008E-3</v>
          </cell>
          <cell r="AP13">
            <v>9.4000000000000004E-3</v>
          </cell>
          <cell r="AQ13">
            <v>1.78E-2</v>
          </cell>
          <cell r="AR13">
            <v>9.1999999999999998E-3</v>
          </cell>
          <cell r="AS13">
            <v>7.0000000000000001E-3</v>
          </cell>
          <cell r="AT13">
            <v>5.5999999999999999E-3</v>
          </cell>
          <cell r="AU13">
            <v>7.1000000000000004E-3</v>
          </cell>
          <cell r="AV13">
            <v>1.0200000000000001E-2</v>
          </cell>
          <cell r="AW13">
            <v>1.8800000000000001E-2</v>
          </cell>
          <cell r="AX13">
            <v>1.6199999999999999E-2</v>
          </cell>
          <cell r="AY13">
            <v>1.77E-2</v>
          </cell>
          <cell r="AZ13">
            <v>1.26E-2</v>
          </cell>
          <cell r="BA13">
            <v>1.89E-2</v>
          </cell>
          <cell r="BB13">
            <v>5.91E-2</v>
          </cell>
          <cell r="BC13">
            <v>4.0099999999999997E-2</v>
          </cell>
          <cell r="BD13">
            <v>0.1898</v>
          </cell>
          <cell r="BE13">
            <v>0.14910000000000001</v>
          </cell>
        </row>
        <row r="14">
          <cell r="B14" t="str">
            <v>CO moyen</v>
          </cell>
          <cell r="C14">
            <v>2.9700000000000001E-2</v>
          </cell>
          <cell r="D14">
            <v>2.9700000000000001E-2</v>
          </cell>
          <cell r="E14">
            <v>2.9700000000000001E-2</v>
          </cell>
          <cell r="F14">
            <v>2.9700000000000001E-2</v>
          </cell>
          <cell r="G14">
            <v>2.9700000000000001E-2</v>
          </cell>
          <cell r="H14">
            <v>2.9700000000000001E-2</v>
          </cell>
          <cell r="I14">
            <v>2.9700000000000001E-2</v>
          </cell>
          <cell r="J14">
            <v>2.9700000000000001E-2</v>
          </cell>
          <cell r="K14">
            <v>2.9700000000000001E-2</v>
          </cell>
          <cell r="L14">
            <v>2.9700000000000001E-2</v>
          </cell>
          <cell r="M14">
            <v>2.9700000000000001E-2</v>
          </cell>
          <cell r="N14">
            <v>2.9700000000000001E-2</v>
          </cell>
          <cell r="O14">
            <v>2.9700000000000001E-2</v>
          </cell>
          <cell r="P14">
            <v>2.9700000000000001E-2</v>
          </cell>
          <cell r="Q14">
            <v>2.9700000000000001E-2</v>
          </cell>
          <cell r="R14">
            <v>2.9700000000000001E-2</v>
          </cell>
          <cell r="S14">
            <v>2.9700000000000001E-2</v>
          </cell>
          <cell r="T14">
            <v>2.9700000000000001E-2</v>
          </cell>
          <cell r="U14">
            <v>2.9700000000000001E-2</v>
          </cell>
          <cell r="V14">
            <v>2.9700000000000001E-2</v>
          </cell>
          <cell r="W14">
            <v>2.9700000000000001E-2</v>
          </cell>
          <cell r="X14">
            <v>2.9700000000000001E-2</v>
          </cell>
          <cell r="Y14">
            <v>2.9700000000000001E-2</v>
          </cell>
          <cell r="Z14">
            <v>2.9700000000000001E-2</v>
          </cell>
          <cell r="AA14">
            <v>2.9700000000000001E-2</v>
          </cell>
          <cell r="AB14">
            <v>2.9700000000000001E-2</v>
          </cell>
          <cell r="AC14">
            <v>2.9700000000000001E-2</v>
          </cell>
          <cell r="AD14">
            <v>2.9700000000000001E-2</v>
          </cell>
          <cell r="AE14">
            <v>2.9700000000000001E-2</v>
          </cell>
          <cell r="AF14">
            <v>2.9700000000000001E-2</v>
          </cell>
          <cell r="AG14">
            <v>2.9700000000000001E-2</v>
          </cell>
          <cell r="AH14">
            <v>2.9700000000000001E-2</v>
          </cell>
          <cell r="AI14">
            <v>2.9700000000000001E-2</v>
          </cell>
          <cell r="AJ14">
            <v>2.9700000000000001E-2</v>
          </cell>
          <cell r="AK14">
            <v>2.9700000000000001E-2</v>
          </cell>
          <cell r="AL14">
            <v>2.9700000000000001E-2</v>
          </cell>
          <cell r="AM14">
            <v>2.9700000000000001E-2</v>
          </cell>
          <cell r="AN14">
            <v>2.9700000000000001E-2</v>
          </cell>
          <cell r="AO14">
            <v>2.9700000000000001E-2</v>
          </cell>
          <cell r="AP14">
            <v>2.9700000000000001E-2</v>
          </cell>
          <cell r="AQ14">
            <v>2.9700000000000001E-2</v>
          </cell>
          <cell r="AR14">
            <v>2.9700000000000001E-2</v>
          </cell>
          <cell r="AS14">
            <v>2.9700000000000001E-2</v>
          </cell>
          <cell r="AT14">
            <v>2.9700000000000001E-2</v>
          </cell>
          <cell r="AU14">
            <v>2.9700000000000001E-2</v>
          </cell>
          <cell r="AV14">
            <v>2.9700000000000001E-2</v>
          </cell>
          <cell r="AW14">
            <v>2.9700000000000001E-2</v>
          </cell>
          <cell r="AX14">
            <v>2.9700000000000001E-2</v>
          </cell>
          <cell r="AY14">
            <v>2.9700000000000001E-2</v>
          </cell>
          <cell r="AZ14">
            <v>2.9700000000000001E-2</v>
          </cell>
          <cell r="BA14">
            <v>2.9700000000000001E-2</v>
          </cell>
          <cell r="BB14">
            <v>2.9700000000000001E-2</v>
          </cell>
          <cell r="BC14">
            <v>2.9700000000000001E-2</v>
          </cell>
          <cell r="BD14">
            <v>2.9700000000000001E-2</v>
          </cell>
          <cell r="BE14">
            <v>2.9700000000000001E-2</v>
          </cell>
        </row>
        <row r="15">
          <cell r="B15" t="str">
            <v>CO a 13% d'O2</v>
          </cell>
          <cell r="C15">
            <v>2.0304536979490362E-2</v>
          </cell>
          <cell r="D15">
            <v>2.0299999999999999E-2</v>
          </cell>
          <cell r="E15">
            <v>2.0299999999999999E-2</v>
          </cell>
          <cell r="F15">
            <v>2.0299999999999999E-2</v>
          </cell>
          <cell r="G15">
            <v>2.0299999999999999E-2</v>
          </cell>
          <cell r="H15">
            <v>2.0299999999999999E-2</v>
          </cell>
          <cell r="I15">
            <v>2.0299999999999999E-2</v>
          </cell>
          <cell r="J15">
            <v>2.0299999999999999E-2</v>
          </cell>
          <cell r="K15">
            <v>2.0299999999999999E-2</v>
          </cell>
          <cell r="L15">
            <v>2.0299999999999999E-2</v>
          </cell>
          <cell r="M15">
            <v>2.0299999999999999E-2</v>
          </cell>
          <cell r="N15">
            <v>2.0299999999999999E-2</v>
          </cell>
          <cell r="O15">
            <v>2.0299999999999999E-2</v>
          </cell>
          <cell r="P15">
            <v>2.0299999999999999E-2</v>
          </cell>
          <cell r="Q15">
            <v>2.0299999999999999E-2</v>
          </cell>
          <cell r="R15">
            <v>2.0299999999999999E-2</v>
          </cell>
          <cell r="S15">
            <v>2.0299999999999999E-2</v>
          </cell>
          <cell r="T15">
            <v>2.0299999999999999E-2</v>
          </cell>
          <cell r="U15">
            <v>2.0299999999999999E-2</v>
          </cell>
          <cell r="V15">
            <v>2.0299999999999999E-2</v>
          </cell>
          <cell r="W15">
            <v>2.0299999999999999E-2</v>
          </cell>
          <cell r="X15">
            <v>2.0299999999999999E-2</v>
          </cell>
          <cell r="Y15">
            <v>2.0299999999999999E-2</v>
          </cell>
          <cell r="Z15">
            <v>2.0299999999999999E-2</v>
          </cell>
          <cell r="AA15">
            <v>2.0299999999999999E-2</v>
          </cell>
          <cell r="AB15">
            <v>2.0299999999999999E-2</v>
          </cell>
          <cell r="AC15">
            <v>2.0299999999999999E-2</v>
          </cell>
          <cell r="AD15">
            <v>2.0299999999999999E-2</v>
          </cell>
          <cell r="AE15">
            <v>2.0299999999999999E-2</v>
          </cell>
          <cell r="AF15">
            <v>2.0299999999999999E-2</v>
          </cell>
          <cell r="AG15">
            <v>2.0299999999999999E-2</v>
          </cell>
          <cell r="AH15">
            <v>2.0299999999999999E-2</v>
          </cell>
          <cell r="AI15">
            <v>2.0299999999999999E-2</v>
          </cell>
          <cell r="AJ15">
            <v>2.0299999999999999E-2</v>
          </cell>
          <cell r="AK15">
            <v>2.0299999999999999E-2</v>
          </cell>
          <cell r="AL15">
            <v>2.0299999999999999E-2</v>
          </cell>
          <cell r="AM15">
            <v>2.0299999999999999E-2</v>
          </cell>
          <cell r="AN15">
            <v>2.0299999999999999E-2</v>
          </cell>
          <cell r="AO15">
            <v>2.0299999999999999E-2</v>
          </cell>
          <cell r="AP15">
            <v>2.0299999999999999E-2</v>
          </cell>
          <cell r="AQ15">
            <v>2.0299999999999999E-2</v>
          </cell>
          <cell r="AR15">
            <v>2.0299999999999999E-2</v>
          </cell>
          <cell r="AS15">
            <v>2.0299999999999999E-2</v>
          </cell>
          <cell r="AT15">
            <v>2.0299999999999999E-2</v>
          </cell>
          <cell r="AU15">
            <v>2.0299999999999999E-2</v>
          </cell>
          <cell r="AV15">
            <v>2.0299999999999999E-2</v>
          </cell>
          <cell r="AW15">
            <v>2.0299999999999999E-2</v>
          </cell>
          <cell r="AX15">
            <v>2.0299999999999999E-2</v>
          </cell>
          <cell r="AY15">
            <v>2.0299999999999999E-2</v>
          </cell>
          <cell r="AZ15">
            <v>2.0299999999999999E-2</v>
          </cell>
          <cell r="BA15">
            <v>2.0299999999999999E-2</v>
          </cell>
          <cell r="BB15">
            <v>2.0299999999999999E-2</v>
          </cell>
          <cell r="BC15">
            <v>2.0299999999999999E-2</v>
          </cell>
          <cell r="BD15">
            <v>2.0299999999999999E-2</v>
          </cell>
          <cell r="BE15">
            <v>2.0299999999999999E-2</v>
          </cell>
        </row>
        <row r="17">
          <cell r="B17" t="str">
            <v>CO2 x 10</v>
          </cell>
          <cell r="C17">
            <v>115</v>
          </cell>
          <cell r="D17">
            <v>127.6</v>
          </cell>
          <cell r="E17">
            <v>116</v>
          </cell>
          <cell r="F17">
            <v>112.10000000000001</v>
          </cell>
          <cell r="G17">
            <v>108.3</v>
          </cell>
          <cell r="H17">
            <v>99.600000000000009</v>
          </cell>
          <cell r="I17">
            <v>102.5</v>
          </cell>
          <cell r="J17">
            <v>107.30000000000001</v>
          </cell>
          <cell r="K17">
            <v>112.10000000000001</v>
          </cell>
          <cell r="L17">
            <v>106.30000000000001</v>
          </cell>
          <cell r="M17">
            <v>110.19999999999999</v>
          </cell>
          <cell r="N17">
            <v>113.10000000000001</v>
          </cell>
          <cell r="O17">
            <v>115</v>
          </cell>
          <cell r="P17">
            <v>118.9</v>
          </cell>
          <cell r="Q17">
            <v>120.8</v>
          </cell>
          <cell r="R17">
            <v>122.8</v>
          </cell>
          <cell r="S17">
            <v>124.7</v>
          </cell>
          <cell r="T17">
            <v>123.69999999999999</v>
          </cell>
          <cell r="U17">
            <v>124.7</v>
          </cell>
          <cell r="V17">
            <v>133.4</v>
          </cell>
          <cell r="W17">
            <v>128.6</v>
          </cell>
          <cell r="X17">
            <v>130.5</v>
          </cell>
          <cell r="Y17">
            <v>129.5</v>
          </cell>
          <cell r="Z17">
            <v>132.4</v>
          </cell>
          <cell r="AA17">
            <v>130.5</v>
          </cell>
          <cell r="AB17">
            <v>132.4</v>
          </cell>
          <cell r="AC17">
            <v>126.6</v>
          </cell>
          <cell r="AD17">
            <v>122.8</v>
          </cell>
          <cell r="AE17">
            <v>124.7</v>
          </cell>
          <cell r="AF17">
            <v>122.8</v>
          </cell>
          <cell r="AG17">
            <v>113.10000000000001</v>
          </cell>
          <cell r="AH17">
            <v>114.1</v>
          </cell>
          <cell r="AI17">
            <v>113.10000000000001</v>
          </cell>
          <cell r="AJ17">
            <v>114.1</v>
          </cell>
          <cell r="AK17">
            <v>116</v>
          </cell>
          <cell r="AL17">
            <v>113.10000000000001</v>
          </cell>
          <cell r="AM17">
            <v>111.19999999999999</v>
          </cell>
          <cell r="AN17">
            <v>109.2</v>
          </cell>
          <cell r="AO17">
            <v>109.2</v>
          </cell>
          <cell r="AP17">
            <v>109.2</v>
          </cell>
          <cell r="AQ17">
            <v>117</v>
          </cell>
          <cell r="AR17">
            <v>112.10000000000001</v>
          </cell>
          <cell r="AS17">
            <v>111.19999999999999</v>
          </cell>
          <cell r="AT17">
            <v>108.3</v>
          </cell>
          <cell r="AU17">
            <v>108.3</v>
          </cell>
          <cell r="AV17">
            <v>107.30000000000001</v>
          </cell>
          <cell r="AW17">
            <v>102.5</v>
          </cell>
          <cell r="AX17">
            <v>101.5</v>
          </cell>
          <cell r="AY17">
            <v>97.6</v>
          </cell>
          <cell r="AZ17">
            <v>107.30000000000001</v>
          </cell>
          <cell r="BA17">
            <v>108.3</v>
          </cell>
          <cell r="BB17">
            <v>108.3</v>
          </cell>
          <cell r="BC17">
            <v>102.5</v>
          </cell>
          <cell r="BD17">
            <v>70.599999999999994</v>
          </cell>
          <cell r="BE17">
            <v>41.6</v>
          </cell>
        </row>
        <row r="18">
          <cell r="B18" t="str">
            <v>Facteur air x 10</v>
          </cell>
          <cell r="C18">
            <v>17.600000000000001</v>
          </cell>
          <cell r="D18">
            <v>15.9</v>
          </cell>
          <cell r="E18">
            <v>17.5</v>
          </cell>
          <cell r="F18">
            <v>18.100000000000001</v>
          </cell>
          <cell r="G18">
            <v>18.799999999999997</v>
          </cell>
          <cell r="H18">
            <v>20.399999999999999</v>
          </cell>
          <cell r="I18">
            <v>19.8</v>
          </cell>
          <cell r="J18">
            <v>18.899999999999999</v>
          </cell>
          <cell r="K18">
            <v>18.100000000000001</v>
          </cell>
          <cell r="L18">
            <v>19.099999999999998</v>
          </cell>
          <cell r="M18">
            <v>18.400000000000002</v>
          </cell>
          <cell r="N18">
            <v>17.899999999999999</v>
          </cell>
          <cell r="O18">
            <v>17.600000000000001</v>
          </cell>
          <cell r="P18">
            <v>17.100000000000001</v>
          </cell>
          <cell r="Q18">
            <v>16.8</v>
          </cell>
          <cell r="R18">
            <v>16.5</v>
          </cell>
          <cell r="S18">
            <v>16.299999999999997</v>
          </cell>
          <cell r="T18">
            <v>16.399999999999999</v>
          </cell>
          <cell r="U18">
            <v>16.299999999999997</v>
          </cell>
          <cell r="V18">
            <v>15.2</v>
          </cell>
          <cell r="W18">
            <v>15.8</v>
          </cell>
          <cell r="X18">
            <v>15.600000000000001</v>
          </cell>
          <cell r="Y18">
            <v>15.700000000000001</v>
          </cell>
          <cell r="Z18">
            <v>15.3</v>
          </cell>
          <cell r="AA18">
            <v>15.600000000000001</v>
          </cell>
          <cell r="AB18">
            <v>15.3</v>
          </cell>
          <cell r="AC18">
            <v>16</v>
          </cell>
          <cell r="AD18">
            <v>16.5</v>
          </cell>
          <cell r="AE18">
            <v>16.299999999999997</v>
          </cell>
          <cell r="AF18">
            <v>16.5</v>
          </cell>
          <cell r="AG18">
            <v>17.899999999999999</v>
          </cell>
          <cell r="AH18">
            <v>17.8</v>
          </cell>
          <cell r="AI18">
            <v>17.899999999999999</v>
          </cell>
          <cell r="AJ18">
            <v>17.8</v>
          </cell>
          <cell r="AK18">
            <v>17.5</v>
          </cell>
          <cell r="AL18">
            <v>17.899999999999999</v>
          </cell>
          <cell r="AM18">
            <v>18.3</v>
          </cell>
          <cell r="AN18">
            <v>18.600000000000001</v>
          </cell>
          <cell r="AO18">
            <v>18.600000000000001</v>
          </cell>
          <cell r="AP18">
            <v>18.600000000000001</v>
          </cell>
          <cell r="AQ18">
            <v>17.399999999999999</v>
          </cell>
          <cell r="AR18">
            <v>18.100000000000001</v>
          </cell>
          <cell r="AS18">
            <v>18.3</v>
          </cell>
          <cell r="AT18">
            <v>18.799999999999997</v>
          </cell>
          <cell r="AU18">
            <v>18.799999999999997</v>
          </cell>
          <cell r="AV18">
            <v>18.899999999999999</v>
          </cell>
          <cell r="AW18">
            <v>19.8</v>
          </cell>
          <cell r="AX18">
            <v>20</v>
          </cell>
          <cell r="AY18">
            <v>20.8</v>
          </cell>
          <cell r="AZ18">
            <v>18.899999999999999</v>
          </cell>
          <cell r="BA18">
            <v>18.799999999999997</v>
          </cell>
          <cell r="BB18">
            <v>18.799999999999997</v>
          </cell>
          <cell r="BC18">
            <v>19.8</v>
          </cell>
          <cell r="BD18">
            <v>28.799999999999997</v>
          </cell>
          <cell r="BE18">
            <v>48.8</v>
          </cell>
        </row>
        <row r="19">
          <cell r="B19" t="str">
            <v>O2 x 10</v>
          </cell>
          <cell r="C19">
            <v>91</v>
          </cell>
          <cell r="D19">
            <v>78</v>
          </cell>
          <cell r="E19">
            <v>90</v>
          </cell>
          <cell r="F19">
            <v>94</v>
          </cell>
          <cell r="G19">
            <v>98</v>
          </cell>
          <cell r="H19">
            <v>107</v>
          </cell>
          <cell r="I19">
            <v>104</v>
          </cell>
          <cell r="J19">
            <v>99</v>
          </cell>
          <cell r="K19">
            <v>94</v>
          </cell>
          <cell r="L19">
            <v>100</v>
          </cell>
          <cell r="M19">
            <v>96</v>
          </cell>
          <cell r="N19">
            <v>93</v>
          </cell>
          <cell r="O19">
            <v>91</v>
          </cell>
          <cell r="P19">
            <v>87</v>
          </cell>
          <cell r="Q19">
            <v>85</v>
          </cell>
          <cell r="R19">
            <v>83</v>
          </cell>
          <cell r="S19">
            <v>81</v>
          </cell>
          <cell r="T19">
            <v>82</v>
          </cell>
          <cell r="U19">
            <v>81</v>
          </cell>
          <cell r="V19">
            <v>72</v>
          </cell>
          <cell r="W19">
            <v>77</v>
          </cell>
          <cell r="X19">
            <v>75</v>
          </cell>
          <cell r="Y19">
            <v>76</v>
          </cell>
          <cell r="Z19">
            <v>73</v>
          </cell>
          <cell r="AA19">
            <v>75</v>
          </cell>
          <cell r="AB19">
            <v>73</v>
          </cell>
          <cell r="AC19">
            <v>79</v>
          </cell>
          <cell r="AD19">
            <v>83</v>
          </cell>
          <cell r="AE19">
            <v>81</v>
          </cell>
          <cell r="AF19">
            <v>83</v>
          </cell>
          <cell r="AG19">
            <v>93</v>
          </cell>
          <cell r="AH19">
            <v>92</v>
          </cell>
          <cell r="AI19">
            <v>93</v>
          </cell>
          <cell r="AJ19">
            <v>92</v>
          </cell>
          <cell r="AK19">
            <v>90</v>
          </cell>
          <cell r="AL19">
            <v>93</v>
          </cell>
          <cell r="AM19">
            <v>95</v>
          </cell>
          <cell r="AN19">
            <v>97</v>
          </cell>
          <cell r="AO19">
            <v>97</v>
          </cell>
          <cell r="AP19">
            <v>97</v>
          </cell>
          <cell r="AQ19">
            <v>89</v>
          </cell>
          <cell r="AR19">
            <v>94</v>
          </cell>
          <cell r="AS19">
            <v>95</v>
          </cell>
          <cell r="AT19">
            <v>98</v>
          </cell>
          <cell r="AU19">
            <v>98</v>
          </cell>
          <cell r="AV19">
            <v>99</v>
          </cell>
          <cell r="AW19">
            <v>104</v>
          </cell>
          <cell r="AX19">
            <v>105</v>
          </cell>
          <cell r="AY19">
            <v>109</v>
          </cell>
          <cell r="AZ19">
            <v>99</v>
          </cell>
          <cell r="BA19">
            <v>98</v>
          </cell>
          <cell r="BB19">
            <v>98</v>
          </cell>
          <cell r="BC19">
            <v>104</v>
          </cell>
          <cell r="BD19">
            <v>137</v>
          </cell>
          <cell r="BE19">
            <v>167</v>
          </cell>
        </row>
        <row r="20">
          <cell r="B20" t="str">
            <v>CO en % X 100</v>
          </cell>
          <cell r="C20">
            <v>6.42</v>
          </cell>
          <cell r="D20">
            <v>11.56</v>
          </cell>
          <cell r="E20">
            <v>9.09</v>
          </cell>
          <cell r="F20">
            <v>4.55</v>
          </cell>
          <cell r="G20">
            <v>4.78</v>
          </cell>
          <cell r="H20">
            <v>3.17</v>
          </cell>
          <cell r="I20">
            <v>1.96</v>
          </cell>
          <cell r="J20">
            <v>2.52</v>
          </cell>
          <cell r="K20">
            <v>3.06</v>
          </cell>
          <cell r="L20">
            <v>1.83</v>
          </cell>
          <cell r="M20">
            <v>1.88</v>
          </cell>
          <cell r="N20">
            <v>1.48</v>
          </cell>
          <cell r="O20">
            <v>1.58</v>
          </cell>
          <cell r="P20">
            <v>1.83</v>
          </cell>
          <cell r="Q20">
            <v>2.06</v>
          </cell>
          <cell r="R20">
            <v>1.97</v>
          </cell>
          <cell r="S20">
            <v>2.14</v>
          </cell>
          <cell r="T20">
            <v>2.04</v>
          </cell>
          <cell r="U20">
            <v>2.89</v>
          </cell>
          <cell r="V20">
            <v>8.15</v>
          </cell>
          <cell r="W20">
            <v>2.2400000000000002</v>
          </cell>
          <cell r="X20">
            <v>1.97</v>
          </cell>
          <cell r="Y20">
            <v>1.66</v>
          </cell>
          <cell r="Z20">
            <v>1.9</v>
          </cell>
          <cell r="AA20">
            <v>2.0499999999999998</v>
          </cell>
          <cell r="AB20">
            <v>2.12</v>
          </cell>
          <cell r="AC20">
            <v>1.63</v>
          </cell>
          <cell r="AD20">
            <v>1.02</v>
          </cell>
          <cell r="AE20">
            <v>0.95</v>
          </cell>
          <cell r="AF20">
            <v>1.82</v>
          </cell>
          <cell r="AG20">
            <v>1.57</v>
          </cell>
          <cell r="AH20">
            <v>2.21</v>
          </cell>
          <cell r="AI20">
            <v>1.49</v>
          </cell>
          <cell r="AJ20">
            <v>1.33</v>
          </cell>
          <cell r="AK20">
            <v>1.43</v>
          </cell>
          <cell r="AL20">
            <v>0.99</v>
          </cell>
          <cell r="AM20">
            <v>0.83</v>
          </cell>
          <cell r="AN20">
            <v>1.1599999999999999</v>
          </cell>
          <cell r="AO20">
            <v>0.99</v>
          </cell>
          <cell r="AP20">
            <v>0.94</v>
          </cell>
          <cell r="AQ20">
            <v>1.78</v>
          </cell>
          <cell r="AR20">
            <v>0.92</v>
          </cell>
          <cell r="AS20">
            <v>0.7</v>
          </cell>
          <cell r="AT20">
            <v>0.56000000000000005</v>
          </cell>
          <cell r="AU20">
            <v>0.71</v>
          </cell>
          <cell r="AV20">
            <v>1.02</v>
          </cell>
          <cell r="AW20">
            <v>1.88</v>
          </cell>
          <cell r="AX20">
            <v>1.62</v>
          </cell>
          <cell r="AY20">
            <v>1.77</v>
          </cell>
          <cell r="AZ20">
            <v>1.26</v>
          </cell>
          <cell r="BA20">
            <v>1.89</v>
          </cell>
          <cell r="BB20">
            <v>5.91</v>
          </cell>
          <cell r="BC20">
            <v>4.01</v>
          </cell>
          <cell r="BD20">
            <v>18.98</v>
          </cell>
          <cell r="BE20">
            <v>14.91</v>
          </cell>
        </row>
        <row r="22">
          <cell r="B22" t="str">
            <v>O2 /2</v>
          </cell>
          <cell r="C22">
            <v>4.55</v>
          </cell>
          <cell r="D22">
            <v>3.9</v>
          </cell>
          <cell r="E22">
            <v>4.5</v>
          </cell>
          <cell r="F22">
            <v>4.7</v>
          </cell>
          <cell r="G22">
            <v>4.9000000000000004</v>
          </cell>
          <cell r="H22">
            <v>5.35</v>
          </cell>
          <cell r="I22">
            <v>5.2</v>
          </cell>
          <cell r="J22">
            <v>4.95</v>
          </cell>
          <cell r="K22">
            <v>4.7</v>
          </cell>
          <cell r="L22">
            <v>5</v>
          </cell>
          <cell r="M22">
            <v>4.8</v>
          </cell>
          <cell r="N22">
            <v>4.6500000000000004</v>
          </cell>
          <cell r="O22">
            <v>4.55</v>
          </cell>
          <cell r="P22">
            <v>4.3499999999999996</v>
          </cell>
          <cell r="Q22">
            <v>4.25</v>
          </cell>
          <cell r="R22">
            <v>4.1500000000000004</v>
          </cell>
          <cell r="S22">
            <v>4.05</v>
          </cell>
          <cell r="T22">
            <v>4.0999999999999996</v>
          </cell>
          <cell r="U22">
            <v>4.05</v>
          </cell>
          <cell r="V22">
            <v>3.6</v>
          </cell>
          <cell r="W22">
            <v>3.85</v>
          </cell>
          <cell r="X22">
            <v>3.75</v>
          </cell>
          <cell r="Y22">
            <v>3.8</v>
          </cell>
          <cell r="Z22">
            <v>3.65</v>
          </cell>
          <cell r="AA22">
            <v>3.75</v>
          </cell>
          <cell r="AB22">
            <v>3.65</v>
          </cell>
          <cell r="AC22">
            <v>3.95</v>
          </cell>
          <cell r="AD22">
            <v>4.1500000000000004</v>
          </cell>
          <cell r="AE22">
            <v>4.05</v>
          </cell>
          <cell r="AF22">
            <v>4.1500000000000004</v>
          </cell>
          <cell r="AG22">
            <v>4.6500000000000004</v>
          </cell>
          <cell r="AH22">
            <v>4.5999999999999996</v>
          </cell>
          <cell r="AI22">
            <v>4.6500000000000004</v>
          </cell>
          <cell r="AJ22">
            <v>4.5999999999999996</v>
          </cell>
          <cell r="AK22">
            <v>4.5</v>
          </cell>
          <cell r="AL22">
            <v>4.6500000000000004</v>
          </cell>
          <cell r="AM22">
            <v>4.75</v>
          </cell>
          <cell r="AN22">
            <v>4.8499999999999996</v>
          </cell>
          <cell r="AO22">
            <v>4.8499999999999996</v>
          </cell>
          <cell r="AP22">
            <v>4.8499999999999996</v>
          </cell>
          <cell r="AQ22">
            <v>4.45</v>
          </cell>
          <cell r="AR22">
            <v>4.7</v>
          </cell>
          <cell r="AS22">
            <v>4.75</v>
          </cell>
          <cell r="AT22">
            <v>4.9000000000000004</v>
          </cell>
          <cell r="AU22">
            <v>4.9000000000000004</v>
          </cell>
          <cell r="AV22">
            <v>4.95</v>
          </cell>
          <cell r="AW22">
            <v>5.2</v>
          </cell>
          <cell r="AX22">
            <v>5.25</v>
          </cell>
          <cell r="AY22">
            <v>5.45</v>
          </cell>
          <cell r="AZ22">
            <v>4.95</v>
          </cell>
          <cell r="BA22">
            <v>4.9000000000000004</v>
          </cell>
          <cell r="BB22">
            <v>4.9000000000000004</v>
          </cell>
          <cell r="BC22">
            <v>5.2</v>
          </cell>
          <cell r="BD22">
            <v>6.85</v>
          </cell>
          <cell r="BE22">
            <v>8.35</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
  <sheetViews>
    <sheetView tabSelected="1" topLeftCell="A7" workbookViewId="0">
      <selection activeCell="L35" sqref="L35"/>
    </sheetView>
  </sheetViews>
  <sheetFormatPr baseColWidth="10" defaultRowHeight="12.7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U308"/>
  <sheetViews>
    <sheetView zoomScaleNormal="100" workbookViewId="0">
      <pane ySplit="1" topLeftCell="A235" activePane="bottomLeft" state="frozen"/>
      <selection pane="bottomLeft" activeCell="I7" sqref="I7:I282"/>
    </sheetView>
  </sheetViews>
  <sheetFormatPr baseColWidth="10" defaultColWidth="9.140625" defaultRowHeight="12.75"/>
  <cols>
    <col min="1" max="1" width="25.140625" bestFit="1" customWidth="1"/>
    <col min="2" max="2" width="11.28515625" style="14" customWidth="1"/>
    <col min="6" max="6" width="13.140625" customWidth="1"/>
    <col min="9" max="9" width="16.7109375" customWidth="1"/>
    <col min="11" max="11" width="10.42578125" customWidth="1"/>
  </cols>
  <sheetData>
    <row r="1" spans="1:21">
      <c r="A1" s="1" t="s">
        <v>0</v>
      </c>
      <c r="B1" s="43" t="s">
        <v>41</v>
      </c>
      <c r="C1" s="1" t="s">
        <v>1</v>
      </c>
      <c r="D1" s="1" t="s">
        <v>42</v>
      </c>
      <c r="E1" s="1" t="s">
        <v>2</v>
      </c>
      <c r="F1" s="1" t="s">
        <v>43</v>
      </c>
      <c r="G1" s="1" t="s">
        <v>3</v>
      </c>
      <c r="H1" s="1" t="s">
        <v>4</v>
      </c>
      <c r="I1" s="1" t="s">
        <v>44</v>
      </c>
      <c r="J1" s="1" t="s">
        <v>5</v>
      </c>
      <c r="K1" s="1" t="s">
        <v>46</v>
      </c>
      <c r="L1" s="1" t="s">
        <v>6</v>
      </c>
      <c r="M1" s="1" t="s">
        <v>45</v>
      </c>
      <c r="N1" s="1" t="s">
        <v>7</v>
      </c>
      <c r="O1" s="1" t="s">
        <v>8</v>
      </c>
      <c r="P1" s="1" t="s">
        <v>9</v>
      </c>
      <c r="Q1" s="1" t="s">
        <v>10</v>
      </c>
      <c r="R1" s="1" t="s">
        <v>11</v>
      </c>
      <c r="S1" s="1" t="s">
        <v>12</v>
      </c>
      <c r="T1" s="1" t="s">
        <v>13</v>
      </c>
      <c r="U1" s="1" t="s">
        <v>14</v>
      </c>
    </row>
    <row r="2" spans="1:21">
      <c r="A2" s="9">
        <v>40111.642511574071</v>
      </c>
      <c r="B2" s="44">
        <v>0</v>
      </c>
      <c r="C2" s="2"/>
      <c r="D2" s="2"/>
      <c r="E2" s="15"/>
      <c r="F2" s="15"/>
      <c r="G2" s="16"/>
      <c r="H2" s="17"/>
      <c r="I2" s="17"/>
      <c r="J2" s="18">
        <v>21</v>
      </c>
      <c r="K2" s="18">
        <f>J2*10</f>
        <v>210</v>
      </c>
      <c r="L2" s="19">
        <v>0</v>
      </c>
      <c r="M2" s="19"/>
      <c r="N2" s="3"/>
      <c r="O2" s="4"/>
      <c r="P2" s="10">
        <v>62</v>
      </c>
      <c r="Q2" s="11">
        <v>64.7</v>
      </c>
      <c r="R2" s="5"/>
      <c r="S2" s="6"/>
      <c r="T2" s="7"/>
      <c r="U2" s="8"/>
    </row>
    <row r="3" spans="1:21">
      <c r="A3" s="9">
        <v>40111.642858796295</v>
      </c>
      <c r="B3" s="44">
        <v>0.5</v>
      </c>
      <c r="C3" s="12">
        <v>149.5</v>
      </c>
      <c r="D3" s="12">
        <f>(C3-32)/(9/5)</f>
        <v>65.277777777777771</v>
      </c>
      <c r="E3" s="15"/>
      <c r="F3" s="15"/>
      <c r="G3" s="16"/>
      <c r="H3" s="17"/>
      <c r="I3" s="17"/>
      <c r="J3" s="18">
        <v>21</v>
      </c>
      <c r="K3" s="18">
        <f t="shared" ref="K3:K66" si="0">J3*10</f>
        <v>210</v>
      </c>
      <c r="L3" s="19">
        <v>0</v>
      </c>
      <c r="M3" s="19"/>
      <c r="N3" s="3"/>
      <c r="O3" s="4"/>
      <c r="P3" s="10">
        <v>62.3</v>
      </c>
      <c r="Q3" s="11">
        <v>64.900000000000006</v>
      </c>
      <c r="R3" s="5"/>
      <c r="S3" s="6"/>
      <c r="T3" s="7"/>
      <c r="U3" s="8"/>
    </row>
    <row r="4" spans="1:21">
      <c r="A4" s="9">
        <v>40111.643206018518</v>
      </c>
      <c r="B4" s="44">
        <v>1</v>
      </c>
      <c r="C4" s="12">
        <v>156.1</v>
      </c>
      <c r="D4" s="12">
        <f t="shared" ref="D4:D67" si="1">(C4-32)/(9/5)</f>
        <v>68.944444444444443</v>
      </c>
      <c r="E4" s="15"/>
      <c r="F4" s="15"/>
      <c r="G4" s="16"/>
      <c r="H4" s="17"/>
      <c r="I4" s="17"/>
      <c r="J4" s="18">
        <v>20.9</v>
      </c>
      <c r="K4" s="18">
        <f t="shared" si="0"/>
        <v>209</v>
      </c>
      <c r="L4" s="19">
        <v>1</v>
      </c>
      <c r="M4" s="19"/>
      <c r="N4" s="3"/>
      <c r="O4" s="4"/>
      <c r="P4" s="10">
        <v>62.4</v>
      </c>
      <c r="Q4" s="11">
        <v>65.099999999999994</v>
      </c>
      <c r="R4" s="5"/>
      <c r="S4" s="6"/>
      <c r="T4" s="7"/>
      <c r="U4" s="8"/>
    </row>
    <row r="5" spans="1:21">
      <c r="A5" s="9">
        <v>40111.643553240741</v>
      </c>
      <c r="B5" s="44">
        <v>1.5</v>
      </c>
      <c r="C5" s="12">
        <v>158.6</v>
      </c>
      <c r="D5" s="12">
        <f t="shared" si="1"/>
        <v>70.333333333333329</v>
      </c>
      <c r="E5" s="15"/>
      <c r="F5" s="15"/>
      <c r="G5" s="16"/>
      <c r="H5" s="17"/>
      <c r="I5" s="17"/>
      <c r="J5" s="18">
        <v>20.8</v>
      </c>
      <c r="K5" s="18">
        <f t="shared" si="0"/>
        <v>208</v>
      </c>
      <c r="L5" s="19">
        <v>31</v>
      </c>
      <c r="M5" s="19"/>
      <c r="N5" s="3"/>
      <c r="O5" s="4"/>
      <c r="P5" s="10">
        <v>61</v>
      </c>
      <c r="Q5" s="11">
        <v>65.3</v>
      </c>
      <c r="R5" s="5"/>
      <c r="S5" s="6"/>
      <c r="T5" s="7"/>
      <c r="U5" s="8"/>
    </row>
    <row r="6" spans="1:21">
      <c r="A6" s="9">
        <v>40111.643900462965</v>
      </c>
      <c r="B6" s="44">
        <v>2</v>
      </c>
      <c r="C6" s="12">
        <v>162.19999999999999</v>
      </c>
      <c r="D6" s="12">
        <f t="shared" si="1"/>
        <v>72.333333333333329</v>
      </c>
      <c r="E6" s="15"/>
      <c r="F6" s="15"/>
      <c r="G6" s="16"/>
      <c r="H6" s="17"/>
      <c r="I6" s="17"/>
      <c r="J6" s="18">
        <v>20.2</v>
      </c>
      <c r="K6" s="18">
        <f t="shared" si="0"/>
        <v>202</v>
      </c>
      <c r="L6" s="19">
        <v>141</v>
      </c>
      <c r="M6" s="19"/>
      <c r="N6" s="3"/>
      <c r="O6" s="4"/>
      <c r="P6" s="10">
        <v>61.9</v>
      </c>
      <c r="Q6" s="11">
        <v>65.400000000000006</v>
      </c>
      <c r="R6" s="5"/>
      <c r="S6" s="6"/>
      <c r="T6" s="7"/>
      <c r="U6" s="8"/>
    </row>
    <row r="7" spans="1:21">
      <c r="A7" s="9">
        <v>40111.644247685181</v>
      </c>
      <c r="B7" s="44">
        <v>2.5</v>
      </c>
      <c r="C7" s="12">
        <v>161.19999999999999</v>
      </c>
      <c r="D7" s="12">
        <f t="shared" si="1"/>
        <v>71.777777777777771</v>
      </c>
      <c r="E7" s="20">
        <v>1.62</v>
      </c>
      <c r="F7" s="20">
        <f>E7*10</f>
        <v>16.200000000000003</v>
      </c>
      <c r="G7" s="21">
        <v>70</v>
      </c>
      <c r="H7" s="22">
        <v>1117.3</v>
      </c>
      <c r="I7" s="22">
        <f>(H7+100)/100*10</f>
        <v>121.73</v>
      </c>
      <c r="J7" s="18">
        <v>19.3</v>
      </c>
      <c r="K7" s="18">
        <f t="shared" si="0"/>
        <v>193</v>
      </c>
      <c r="L7" s="19">
        <v>219</v>
      </c>
      <c r="M7" s="19">
        <f>L7/10000*100</f>
        <v>2.19</v>
      </c>
      <c r="N7" s="13">
        <v>2705</v>
      </c>
      <c r="O7" s="4"/>
      <c r="P7" s="10">
        <v>62.2</v>
      </c>
      <c r="Q7" s="11">
        <v>65.599999999999994</v>
      </c>
      <c r="R7" s="5"/>
      <c r="S7" s="6"/>
      <c r="T7" s="7"/>
      <c r="U7" s="8"/>
    </row>
    <row r="8" spans="1:21">
      <c r="A8" s="9">
        <v>40111.644594907404</v>
      </c>
      <c r="B8" s="44">
        <v>3</v>
      </c>
      <c r="C8" s="12">
        <v>165.3</v>
      </c>
      <c r="D8" s="12">
        <f t="shared" si="1"/>
        <v>74.055555555555557</v>
      </c>
      <c r="E8" s="20">
        <v>2.29</v>
      </c>
      <c r="F8" s="20">
        <f t="shared" ref="F8:F71" si="2">E8*10</f>
        <v>22.9</v>
      </c>
      <c r="G8" s="21">
        <v>75.400000000000006</v>
      </c>
      <c r="H8" s="22">
        <v>763.1</v>
      </c>
      <c r="I8" s="22">
        <f t="shared" ref="I8:I71" si="3">(H8+100)/100*10</f>
        <v>86.31</v>
      </c>
      <c r="J8" s="18">
        <v>18.600000000000001</v>
      </c>
      <c r="K8" s="18">
        <f t="shared" si="0"/>
        <v>186</v>
      </c>
      <c r="L8" s="19">
        <v>241</v>
      </c>
      <c r="M8" s="19">
        <f t="shared" ref="M8:M71" si="4">L8/10000*100</f>
        <v>2.41</v>
      </c>
      <c r="N8" s="13">
        <v>2109</v>
      </c>
      <c r="O8" s="4"/>
      <c r="P8" s="10">
        <v>62.4</v>
      </c>
      <c r="Q8" s="11">
        <v>65.7</v>
      </c>
      <c r="R8" s="5"/>
      <c r="S8" s="6"/>
      <c r="T8" s="7"/>
      <c r="U8" s="8"/>
    </row>
    <row r="9" spans="1:21">
      <c r="A9" s="9">
        <v>40111.644942129627</v>
      </c>
      <c r="B9" s="44">
        <v>3.5</v>
      </c>
      <c r="C9" s="12">
        <v>167.4</v>
      </c>
      <c r="D9" s="12">
        <f t="shared" si="1"/>
        <v>75.222222222222229</v>
      </c>
      <c r="E9" s="20">
        <v>2.95</v>
      </c>
      <c r="F9" s="20">
        <f t="shared" si="2"/>
        <v>29.5</v>
      </c>
      <c r="G9" s="21">
        <v>78.599999999999994</v>
      </c>
      <c r="H9" s="22">
        <v>568.79999999999995</v>
      </c>
      <c r="I9" s="22">
        <f t="shared" si="3"/>
        <v>66.88</v>
      </c>
      <c r="J9" s="18">
        <v>17.899999999999999</v>
      </c>
      <c r="K9" s="18">
        <f t="shared" si="0"/>
        <v>179</v>
      </c>
      <c r="L9" s="19">
        <v>245</v>
      </c>
      <c r="M9" s="19">
        <f t="shared" si="4"/>
        <v>2.4500000000000002</v>
      </c>
      <c r="N9" s="13">
        <v>1660</v>
      </c>
      <c r="O9" s="4"/>
      <c r="P9" s="10">
        <v>62.5</v>
      </c>
      <c r="Q9" s="11">
        <v>65.8</v>
      </c>
      <c r="R9" s="5"/>
      <c r="S9" s="6"/>
      <c r="T9" s="7"/>
      <c r="U9" s="8"/>
    </row>
    <row r="10" spans="1:21">
      <c r="A10" s="9">
        <v>40111.645289351851</v>
      </c>
      <c r="B10" s="44">
        <v>4</v>
      </c>
      <c r="C10" s="12">
        <v>169.1</v>
      </c>
      <c r="D10" s="12">
        <f t="shared" si="1"/>
        <v>76.166666666666657</v>
      </c>
      <c r="E10" s="20">
        <v>3.43</v>
      </c>
      <c r="F10" s="20">
        <f t="shared" si="2"/>
        <v>34.300000000000004</v>
      </c>
      <c r="G10" s="21">
        <v>80.099999999999994</v>
      </c>
      <c r="H10" s="22">
        <v>476.2</v>
      </c>
      <c r="I10" s="22">
        <f t="shared" si="3"/>
        <v>57.620000000000005</v>
      </c>
      <c r="J10" s="18">
        <v>17.399999999999999</v>
      </c>
      <c r="K10" s="18">
        <f t="shared" si="0"/>
        <v>174</v>
      </c>
      <c r="L10" s="19">
        <v>251</v>
      </c>
      <c r="M10" s="19">
        <f t="shared" si="4"/>
        <v>2.5100000000000002</v>
      </c>
      <c r="N10" s="13">
        <v>1464</v>
      </c>
      <c r="O10" s="4"/>
      <c r="P10" s="10">
        <v>62.5</v>
      </c>
      <c r="Q10" s="11">
        <v>65.8</v>
      </c>
      <c r="R10" s="5"/>
      <c r="S10" s="6"/>
      <c r="T10" s="7"/>
      <c r="U10" s="8"/>
    </row>
    <row r="11" spans="1:21">
      <c r="A11" s="9">
        <v>40111.645636574074</v>
      </c>
      <c r="B11" s="44">
        <v>4.5</v>
      </c>
      <c r="C11" s="12">
        <v>169.9</v>
      </c>
      <c r="D11" s="12">
        <f t="shared" si="1"/>
        <v>76.611111111111114</v>
      </c>
      <c r="E11" s="20">
        <v>3.9</v>
      </c>
      <c r="F11" s="20">
        <f t="shared" si="2"/>
        <v>39</v>
      </c>
      <c r="G11" s="21">
        <v>81.3</v>
      </c>
      <c r="H11" s="22">
        <v>406.2</v>
      </c>
      <c r="I11" s="22">
        <f t="shared" si="3"/>
        <v>50.620000000000005</v>
      </c>
      <c r="J11" s="18">
        <v>16.899999999999999</v>
      </c>
      <c r="K11" s="18">
        <f t="shared" si="0"/>
        <v>169</v>
      </c>
      <c r="L11" s="19">
        <v>256</v>
      </c>
      <c r="M11" s="19">
        <f t="shared" si="4"/>
        <v>2.56</v>
      </c>
      <c r="N11" s="13">
        <v>1311</v>
      </c>
      <c r="O11" s="4"/>
      <c r="P11" s="10">
        <v>62.1</v>
      </c>
      <c r="Q11" s="11">
        <v>65.900000000000006</v>
      </c>
      <c r="R11" s="5"/>
      <c r="S11" s="6"/>
      <c r="T11" s="7"/>
      <c r="U11" s="8"/>
    </row>
    <row r="12" spans="1:21">
      <c r="A12" s="9">
        <v>40111.645983796298</v>
      </c>
      <c r="B12" s="44">
        <v>5</v>
      </c>
      <c r="C12" s="12">
        <v>170.8</v>
      </c>
      <c r="D12" s="12">
        <f t="shared" si="1"/>
        <v>77.111111111111114</v>
      </c>
      <c r="E12" s="20">
        <v>4.38</v>
      </c>
      <c r="F12" s="20">
        <f t="shared" si="2"/>
        <v>43.8</v>
      </c>
      <c r="G12" s="21">
        <v>82.2</v>
      </c>
      <c r="H12" s="22">
        <v>351.3</v>
      </c>
      <c r="I12" s="22">
        <f t="shared" si="3"/>
        <v>45.129999999999995</v>
      </c>
      <c r="J12" s="18">
        <v>16.399999999999999</v>
      </c>
      <c r="K12" s="18">
        <f t="shared" si="0"/>
        <v>164</v>
      </c>
      <c r="L12" s="19">
        <v>270</v>
      </c>
      <c r="M12" s="19">
        <f t="shared" si="4"/>
        <v>2.7</v>
      </c>
      <c r="N12" s="13">
        <v>1233</v>
      </c>
      <c r="O12" s="4"/>
      <c r="P12" s="10">
        <v>62.1</v>
      </c>
      <c r="Q12" s="11">
        <v>66</v>
      </c>
      <c r="R12" s="5"/>
      <c r="S12" s="6"/>
      <c r="T12" s="7"/>
      <c r="U12" s="8"/>
    </row>
    <row r="13" spans="1:21">
      <c r="A13" s="9">
        <v>40111.646331018514</v>
      </c>
      <c r="B13" s="44">
        <v>5.5</v>
      </c>
      <c r="C13" s="12">
        <v>173.3</v>
      </c>
      <c r="D13" s="12">
        <f t="shared" si="1"/>
        <v>78.5</v>
      </c>
      <c r="E13" s="20">
        <v>4.8600000000000003</v>
      </c>
      <c r="F13" s="20">
        <f t="shared" si="2"/>
        <v>48.6</v>
      </c>
      <c r="G13" s="21">
        <v>82.8</v>
      </c>
      <c r="H13" s="22">
        <v>307.2</v>
      </c>
      <c r="I13" s="22">
        <f t="shared" si="3"/>
        <v>40.72</v>
      </c>
      <c r="J13" s="18">
        <v>15.9</v>
      </c>
      <c r="K13" s="18">
        <f t="shared" si="0"/>
        <v>159</v>
      </c>
      <c r="L13" s="19">
        <v>296</v>
      </c>
      <c r="M13" s="19">
        <f t="shared" si="4"/>
        <v>2.96</v>
      </c>
      <c r="N13" s="13">
        <v>1219</v>
      </c>
      <c r="O13" s="4"/>
      <c r="P13" s="10">
        <v>61.7</v>
      </c>
      <c r="Q13" s="11">
        <v>66</v>
      </c>
      <c r="R13" s="5"/>
      <c r="S13" s="6"/>
      <c r="T13" s="7"/>
      <c r="U13" s="8"/>
    </row>
    <row r="14" spans="1:21">
      <c r="A14" s="9">
        <v>40111.646678240737</v>
      </c>
      <c r="B14" s="44">
        <v>6</v>
      </c>
      <c r="C14" s="12">
        <v>178</v>
      </c>
      <c r="D14" s="12">
        <f t="shared" si="1"/>
        <v>81.111111111111114</v>
      </c>
      <c r="E14" s="20">
        <v>5.33</v>
      </c>
      <c r="F14" s="20">
        <f t="shared" si="2"/>
        <v>53.3</v>
      </c>
      <c r="G14" s="21">
        <v>83.2</v>
      </c>
      <c r="H14" s="22">
        <v>270.89999999999998</v>
      </c>
      <c r="I14" s="22">
        <f t="shared" si="3"/>
        <v>37.089999999999996</v>
      </c>
      <c r="J14" s="18">
        <v>15.4</v>
      </c>
      <c r="K14" s="18">
        <f t="shared" si="0"/>
        <v>154</v>
      </c>
      <c r="L14" s="19">
        <v>329</v>
      </c>
      <c r="M14" s="19">
        <f t="shared" si="4"/>
        <v>3.29</v>
      </c>
      <c r="N14" s="13">
        <v>1234</v>
      </c>
      <c r="O14" s="4"/>
      <c r="P14" s="10">
        <v>61.7</v>
      </c>
      <c r="Q14" s="11">
        <v>66.099999999999994</v>
      </c>
      <c r="R14" s="5"/>
      <c r="S14" s="6"/>
      <c r="T14" s="7"/>
      <c r="U14" s="8"/>
    </row>
    <row r="15" spans="1:21">
      <c r="A15" s="9">
        <v>40111.64702546296</v>
      </c>
      <c r="B15" s="44">
        <v>6.5</v>
      </c>
      <c r="C15" s="12">
        <v>178.9</v>
      </c>
      <c r="D15" s="12">
        <f t="shared" si="1"/>
        <v>81.611111111111114</v>
      </c>
      <c r="E15" s="20">
        <v>5.71</v>
      </c>
      <c r="F15" s="20">
        <f t="shared" si="2"/>
        <v>57.1</v>
      </c>
      <c r="G15" s="21">
        <v>83.6</v>
      </c>
      <c r="H15" s="22">
        <v>246.3</v>
      </c>
      <c r="I15" s="22">
        <f t="shared" si="3"/>
        <v>34.630000000000003</v>
      </c>
      <c r="J15" s="18">
        <v>15</v>
      </c>
      <c r="K15" s="18">
        <f t="shared" si="0"/>
        <v>150</v>
      </c>
      <c r="L15" s="19">
        <v>351</v>
      </c>
      <c r="M15" s="19">
        <f t="shared" si="4"/>
        <v>3.51</v>
      </c>
      <c r="N15" s="13">
        <v>1228</v>
      </c>
      <c r="O15" s="4"/>
      <c r="P15" s="10">
        <v>61.8</v>
      </c>
      <c r="Q15" s="11">
        <v>66.099999999999994</v>
      </c>
      <c r="R15" s="5"/>
      <c r="S15" s="6"/>
      <c r="T15" s="7"/>
      <c r="U15" s="8"/>
    </row>
    <row r="16" spans="1:21">
      <c r="A16" s="9">
        <v>40111.647372685184</v>
      </c>
      <c r="B16" s="44">
        <v>7</v>
      </c>
      <c r="C16" s="12">
        <v>180.6</v>
      </c>
      <c r="D16" s="12">
        <f t="shared" si="1"/>
        <v>82.555555555555557</v>
      </c>
      <c r="E16" s="20">
        <v>6.29</v>
      </c>
      <c r="F16" s="20">
        <f t="shared" si="2"/>
        <v>62.9</v>
      </c>
      <c r="G16" s="21">
        <v>84.2</v>
      </c>
      <c r="H16" s="22">
        <v>214.9</v>
      </c>
      <c r="I16" s="22">
        <f t="shared" si="3"/>
        <v>31.489999999999995</v>
      </c>
      <c r="J16" s="18">
        <v>14.4</v>
      </c>
      <c r="K16" s="18">
        <f t="shared" si="0"/>
        <v>144</v>
      </c>
      <c r="L16" s="19">
        <v>386</v>
      </c>
      <c r="M16" s="19">
        <f t="shared" si="4"/>
        <v>3.8600000000000003</v>
      </c>
      <c r="N16" s="13">
        <v>1228</v>
      </c>
      <c r="O16" s="4"/>
      <c r="P16" s="10">
        <v>62.2</v>
      </c>
      <c r="Q16" s="11">
        <v>66.2</v>
      </c>
      <c r="R16" s="5"/>
      <c r="S16" s="6"/>
      <c r="T16" s="7"/>
      <c r="U16" s="8"/>
    </row>
    <row r="17" spans="1:21">
      <c r="A17" s="9">
        <v>40111.647719907407</v>
      </c>
      <c r="B17" s="44">
        <v>7.5</v>
      </c>
      <c r="C17" s="12">
        <v>184.7</v>
      </c>
      <c r="D17" s="12">
        <f t="shared" si="1"/>
        <v>84.833333333333329</v>
      </c>
      <c r="E17" s="20">
        <v>6.67</v>
      </c>
      <c r="F17" s="20">
        <f t="shared" si="2"/>
        <v>66.7</v>
      </c>
      <c r="G17" s="21">
        <v>84.3</v>
      </c>
      <c r="H17" s="22">
        <v>196.9</v>
      </c>
      <c r="I17" s="22">
        <f t="shared" si="3"/>
        <v>29.689999999999998</v>
      </c>
      <c r="J17" s="18">
        <v>14</v>
      </c>
      <c r="K17" s="18">
        <f t="shared" si="0"/>
        <v>140</v>
      </c>
      <c r="L17" s="19">
        <v>437</v>
      </c>
      <c r="M17" s="19">
        <f t="shared" si="4"/>
        <v>4.37</v>
      </c>
      <c r="N17" s="13">
        <v>1311</v>
      </c>
      <c r="O17" s="4"/>
      <c r="P17" s="10">
        <v>62.4</v>
      </c>
      <c r="Q17" s="11">
        <v>66.2</v>
      </c>
      <c r="R17" s="5"/>
      <c r="S17" s="6"/>
      <c r="T17" s="7"/>
      <c r="U17" s="8"/>
    </row>
    <row r="18" spans="1:21">
      <c r="A18" s="9">
        <v>40111.64806712963</v>
      </c>
      <c r="B18" s="44">
        <v>8</v>
      </c>
      <c r="C18" s="12">
        <v>188</v>
      </c>
      <c r="D18" s="12">
        <f t="shared" si="1"/>
        <v>86.666666666666671</v>
      </c>
      <c r="E18" s="20">
        <v>6.86</v>
      </c>
      <c r="F18" s="20">
        <f t="shared" si="2"/>
        <v>68.600000000000009</v>
      </c>
      <c r="G18" s="21">
        <v>84.3</v>
      </c>
      <c r="H18" s="22">
        <v>188.7</v>
      </c>
      <c r="I18" s="22">
        <f t="shared" si="3"/>
        <v>28.87</v>
      </c>
      <c r="J18" s="18">
        <v>13.8</v>
      </c>
      <c r="K18" s="18">
        <f t="shared" si="0"/>
        <v>138</v>
      </c>
      <c r="L18" s="19">
        <v>442</v>
      </c>
      <c r="M18" s="19">
        <f t="shared" si="4"/>
        <v>4.42</v>
      </c>
      <c r="N18" s="13">
        <v>1289</v>
      </c>
      <c r="O18" s="4"/>
      <c r="P18" s="10">
        <v>62.6</v>
      </c>
      <c r="Q18" s="11">
        <v>66.2</v>
      </c>
      <c r="R18" s="5"/>
      <c r="S18" s="6"/>
      <c r="T18" s="7"/>
      <c r="U18" s="8"/>
    </row>
    <row r="19" spans="1:21">
      <c r="A19" s="9">
        <v>40111.648414351854</v>
      </c>
      <c r="B19" s="44">
        <v>8.5</v>
      </c>
      <c r="C19" s="12">
        <v>190.8</v>
      </c>
      <c r="D19" s="12">
        <f t="shared" si="1"/>
        <v>88.222222222222229</v>
      </c>
      <c r="E19" s="20">
        <v>7.24</v>
      </c>
      <c r="F19" s="20">
        <f t="shared" si="2"/>
        <v>72.400000000000006</v>
      </c>
      <c r="G19" s="21">
        <v>84.5</v>
      </c>
      <c r="H19" s="22">
        <v>173.6</v>
      </c>
      <c r="I19" s="22">
        <f t="shared" si="3"/>
        <v>27.360000000000003</v>
      </c>
      <c r="J19" s="18">
        <v>13.4</v>
      </c>
      <c r="K19" s="18">
        <f t="shared" si="0"/>
        <v>134</v>
      </c>
      <c r="L19" s="19">
        <v>424</v>
      </c>
      <c r="M19" s="19">
        <f t="shared" si="4"/>
        <v>4.24</v>
      </c>
      <c r="N19" s="13">
        <v>1172</v>
      </c>
      <c r="O19" s="4"/>
      <c r="P19" s="10">
        <v>62.7</v>
      </c>
      <c r="Q19" s="11">
        <v>66.3</v>
      </c>
      <c r="R19" s="5"/>
      <c r="S19" s="6"/>
      <c r="T19" s="7"/>
      <c r="U19" s="8"/>
    </row>
    <row r="20" spans="1:21">
      <c r="A20" s="9">
        <v>40111.64876157407</v>
      </c>
      <c r="B20" s="44">
        <v>9</v>
      </c>
      <c r="C20" s="12">
        <v>193</v>
      </c>
      <c r="D20" s="12">
        <f t="shared" si="1"/>
        <v>89.444444444444443</v>
      </c>
      <c r="E20" s="20">
        <v>7.81</v>
      </c>
      <c r="F20" s="20">
        <f t="shared" si="2"/>
        <v>78.099999999999994</v>
      </c>
      <c r="G20" s="21">
        <v>84.9</v>
      </c>
      <c r="H20" s="22">
        <v>153.69999999999999</v>
      </c>
      <c r="I20" s="22">
        <f t="shared" si="3"/>
        <v>25.369999999999997</v>
      </c>
      <c r="J20" s="18">
        <v>12.8</v>
      </c>
      <c r="K20" s="18">
        <f t="shared" si="0"/>
        <v>128</v>
      </c>
      <c r="L20" s="19">
        <v>440</v>
      </c>
      <c r="M20" s="19">
        <f t="shared" si="4"/>
        <v>4.3999999999999995</v>
      </c>
      <c r="N20" s="13">
        <v>1127</v>
      </c>
      <c r="O20" s="4"/>
      <c r="P20" s="10">
        <v>62.9</v>
      </c>
      <c r="Q20" s="11">
        <v>66.3</v>
      </c>
      <c r="R20" s="5"/>
      <c r="S20" s="6"/>
      <c r="T20" s="7"/>
      <c r="U20" s="8"/>
    </row>
    <row r="21" spans="1:21">
      <c r="A21" s="9">
        <v>40111.649108796293</v>
      </c>
      <c r="B21" s="44">
        <v>9.5</v>
      </c>
      <c r="C21" s="12">
        <v>193.9</v>
      </c>
      <c r="D21" s="12">
        <f t="shared" si="1"/>
        <v>89.944444444444443</v>
      </c>
      <c r="E21" s="20">
        <v>8.3800000000000008</v>
      </c>
      <c r="F21" s="20">
        <f t="shared" si="2"/>
        <v>83.800000000000011</v>
      </c>
      <c r="G21" s="21">
        <v>85.1</v>
      </c>
      <c r="H21" s="22">
        <v>136.30000000000001</v>
      </c>
      <c r="I21" s="22">
        <f t="shared" si="3"/>
        <v>23.63</v>
      </c>
      <c r="J21" s="18">
        <v>12.2</v>
      </c>
      <c r="K21" s="18">
        <f t="shared" si="0"/>
        <v>122</v>
      </c>
      <c r="L21" s="19">
        <v>612</v>
      </c>
      <c r="M21" s="19">
        <f t="shared" si="4"/>
        <v>6.12</v>
      </c>
      <c r="N21" s="13">
        <v>1460</v>
      </c>
      <c r="O21" s="4"/>
      <c r="P21" s="10">
        <v>62.8</v>
      </c>
      <c r="Q21" s="11">
        <v>66.400000000000006</v>
      </c>
      <c r="R21" s="5"/>
      <c r="S21" s="6"/>
      <c r="T21" s="7"/>
      <c r="U21" s="8"/>
    </row>
    <row r="22" spans="1:21">
      <c r="A22" s="9">
        <v>40111.649456018517</v>
      </c>
      <c r="B22" s="44">
        <v>10</v>
      </c>
      <c r="C22" s="12">
        <v>197.7</v>
      </c>
      <c r="D22" s="12">
        <f t="shared" si="1"/>
        <v>92.055555555555543</v>
      </c>
      <c r="E22" s="20">
        <v>8.86</v>
      </c>
      <c r="F22" s="20">
        <f t="shared" si="2"/>
        <v>88.6</v>
      </c>
      <c r="G22" s="21">
        <v>85.2</v>
      </c>
      <c r="H22" s="22">
        <v>123.4</v>
      </c>
      <c r="I22" s="22">
        <f t="shared" si="3"/>
        <v>22.34</v>
      </c>
      <c r="J22" s="18">
        <v>11.7</v>
      </c>
      <c r="K22" s="18">
        <f t="shared" si="0"/>
        <v>117</v>
      </c>
      <c r="L22" s="19">
        <v>948</v>
      </c>
      <c r="M22" s="19">
        <f t="shared" si="4"/>
        <v>9.48</v>
      </c>
      <c r="N22" s="13">
        <v>2141</v>
      </c>
      <c r="O22" s="4"/>
      <c r="P22" s="10">
        <v>63.3</v>
      </c>
      <c r="Q22" s="11">
        <v>66.5</v>
      </c>
      <c r="R22" s="5"/>
      <c r="S22" s="6"/>
      <c r="T22" s="7"/>
      <c r="U22" s="8"/>
    </row>
    <row r="23" spans="1:21">
      <c r="A23" s="9">
        <v>40111.64980324074</v>
      </c>
      <c r="B23" s="44">
        <v>10.5</v>
      </c>
      <c r="C23" s="12">
        <v>197.1</v>
      </c>
      <c r="D23" s="12">
        <f t="shared" si="1"/>
        <v>91.722222222222214</v>
      </c>
      <c r="E23" s="20">
        <v>9.24</v>
      </c>
      <c r="F23" s="20">
        <f t="shared" si="2"/>
        <v>92.4</v>
      </c>
      <c r="G23" s="21">
        <v>85.3</v>
      </c>
      <c r="H23" s="22">
        <v>114</v>
      </c>
      <c r="I23" s="22">
        <f t="shared" si="3"/>
        <v>21.400000000000002</v>
      </c>
      <c r="J23" s="18">
        <v>11.3</v>
      </c>
      <c r="K23" s="18">
        <f t="shared" si="0"/>
        <v>113</v>
      </c>
      <c r="L23" s="19">
        <v>1273</v>
      </c>
      <c r="M23" s="19">
        <f t="shared" si="4"/>
        <v>12.73</v>
      </c>
      <c r="N23" s="13">
        <v>2756</v>
      </c>
      <c r="O23" s="4"/>
      <c r="P23" s="10">
        <v>63.6</v>
      </c>
      <c r="Q23" s="11">
        <v>66.5</v>
      </c>
      <c r="R23" s="5"/>
      <c r="S23" s="6"/>
      <c r="T23" s="7"/>
      <c r="U23" s="8"/>
    </row>
    <row r="24" spans="1:21">
      <c r="A24" s="9">
        <v>40111.650150462963</v>
      </c>
      <c r="B24" s="44">
        <v>11</v>
      </c>
      <c r="C24" s="12">
        <v>204.2</v>
      </c>
      <c r="D24" s="12">
        <f t="shared" si="1"/>
        <v>95.666666666666657</v>
      </c>
      <c r="E24" s="20">
        <v>9.52</v>
      </c>
      <c r="F24" s="20">
        <f t="shared" si="2"/>
        <v>95.199999999999989</v>
      </c>
      <c r="G24" s="21">
        <v>85.1</v>
      </c>
      <c r="H24" s="22">
        <v>107.4</v>
      </c>
      <c r="I24" s="22">
        <f t="shared" si="3"/>
        <v>20.74</v>
      </c>
      <c r="J24" s="18">
        <v>11</v>
      </c>
      <c r="K24" s="18">
        <f t="shared" si="0"/>
        <v>110</v>
      </c>
      <c r="L24" s="19">
        <v>1672</v>
      </c>
      <c r="M24" s="19">
        <f t="shared" si="4"/>
        <v>16.72</v>
      </c>
      <c r="N24" s="13">
        <v>3511</v>
      </c>
      <c r="O24" s="4"/>
      <c r="P24" s="10">
        <v>63.9</v>
      </c>
      <c r="Q24" s="11">
        <v>66.599999999999994</v>
      </c>
      <c r="R24" s="5"/>
      <c r="S24" s="6"/>
      <c r="T24" s="7"/>
      <c r="U24" s="8"/>
    </row>
    <row r="25" spans="1:21">
      <c r="A25" s="9">
        <v>40111.650497685187</v>
      </c>
      <c r="B25" s="44">
        <v>11.5</v>
      </c>
      <c r="C25" s="12">
        <v>207.1</v>
      </c>
      <c r="D25" s="12">
        <f t="shared" si="1"/>
        <v>97.277777777777771</v>
      </c>
      <c r="E25" s="20">
        <v>9.81</v>
      </c>
      <c r="F25" s="20">
        <f t="shared" si="2"/>
        <v>98.100000000000009</v>
      </c>
      <c r="G25" s="21">
        <v>85</v>
      </c>
      <c r="H25" s="22">
        <v>101.2</v>
      </c>
      <c r="I25" s="22">
        <f t="shared" si="3"/>
        <v>20.12</v>
      </c>
      <c r="J25" s="18">
        <v>10.7</v>
      </c>
      <c r="K25" s="18">
        <f t="shared" si="0"/>
        <v>107</v>
      </c>
      <c r="L25" s="19">
        <v>1988</v>
      </c>
      <c r="M25" s="19">
        <f t="shared" si="4"/>
        <v>19.88</v>
      </c>
      <c r="N25" s="13">
        <v>4053</v>
      </c>
      <c r="O25" s="4"/>
      <c r="P25" s="10">
        <v>63.9</v>
      </c>
      <c r="Q25" s="11">
        <v>66.7</v>
      </c>
      <c r="R25" s="5"/>
      <c r="S25" s="6"/>
      <c r="T25" s="7"/>
      <c r="U25" s="8"/>
    </row>
    <row r="26" spans="1:21">
      <c r="A26" s="9">
        <v>40111.650844907403</v>
      </c>
      <c r="B26" s="44">
        <v>12</v>
      </c>
      <c r="C26" s="12">
        <v>210.3</v>
      </c>
      <c r="D26" s="12">
        <f t="shared" si="1"/>
        <v>99.055555555555557</v>
      </c>
      <c r="E26" s="20">
        <v>10.19</v>
      </c>
      <c r="F26" s="20">
        <f t="shared" si="2"/>
        <v>101.89999999999999</v>
      </c>
      <c r="G26" s="21">
        <v>85</v>
      </c>
      <c r="H26" s="22">
        <v>93.6</v>
      </c>
      <c r="I26" s="22">
        <f t="shared" si="3"/>
        <v>19.36</v>
      </c>
      <c r="J26" s="18">
        <v>10.3</v>
      </c>
      <c r="K26" s="18">
        <f t="shared" si="0"/>
        <v>103</v>
      </c>
      <c r="L26" s="19">
        <v>2259</v>
      </c>
      <c r="M26" s="19">
        <f t="shared" si="4"/>
        <v>22.59</v>
      </c>
      <c r="N26" s="13">
        <v>4434</v>
      </c>
      <c r="O26" s="4"/>
      <c r="P26" s="10">
        <v>63.9</v>
      </c>
      <c r="Q26" s="11">
        <v>66.8</v>
      </c>
      <c r="R26" s="5"/>
      <c r="S26" s="6"/>
      <c r="T26" s="7"/>
      <c r="U26" s="8"/>
    </row>
    <row r="27" spans="1:21">
      <c r="A27" s="9">
        <v>40111.651192129626</v>
      </c>
      <c r="B27" s="44">
        <v>12.5</v>
      </c>
      <c r="C27" s="12">
        <v>211.6</v>
      </c>
      <c r="D27" s="12">
        <f t="shared" si="1"/>
        <v>99.777777777777771</v>
      </c>
      <c r="E27" s="20">
        <v>10.38</v>
      </c>
      <c r="F27" s="20">
        <f t="shared" si="2"/>
        <v>103.80000000000001</v>
      </c>
      <c r="G27" s="21">
        <v>85</v>
      </c>
      <c r="H27" s="22">
        <v>89.9</v>
      </c>
      <c r="I27" s="22">
        <f t="shared" si="3"/>
        <v>18.990000000000002</v>
      </c>
      <c r="J27" s="18">
        <v>10.1</v>
      </c>
      <c r="K27" s="18">
        <f t="shared" si="0"/>
        <v>101</v>
      </c>
      <c r="L27" s="19">
        <v>2475</v>
      </c>
      <c r="M27" s="19">
        <f t="shared" si="4"/>
        <v>24.75</v>
      </c>
      <c r="N27" s="13">
        <v>4768</v>
      </c>
      <c r="O27" s="4"/>
      <c r="P27" s="10">
        <v>64</v>
      </c>
      <c r="Q27" s="11">
        <v>66.900000000000006</v>
      </c>
      <c r="R27" s="5"/>
      <c r="S27" s="6"/>
      <c r="T27" s="7"/>
      <c r="U27" s="8"/>
    </row>
    <row r="28" spans="1:21">
      <c r="A28" s="9">
        <v>40111.651539351849</v>
      </c>
      <c r="B28" s="44">
        <v>13</v>
      </c>
      <c r="C28" s="12">
        <v>214.7</v>
      </c>
      <c r="D28" s="12">
        <f t="shared" si="1"/>
        <v>101.49999999999999</v>
      </c>
      <c r="E28" s="20">
        <v>10.57</v>
      </c>
      <c r="F28" s="20">
        <f t="shared" si="2"/>
        <v>105.7</v>
      </c>
      <c r="G28" s="21">
        <v>84.9</v>
      </c>
      <c r="H28" s="22">
        <v>86.4</v>
      </c>
      <c r="I28" s="22">
        <f t="shared" si="3"/>
        <v>18.64</v>
      </c>
      <c r="J28" s="18">
        <v>9.9</v>
      </c>
      <c r="K28" s="18">
        <f t="shared" si="0"/>
        <v>99</v>
      </c>
      <c r="L28" s="19">
        <v>2695</v>
      </c>
      <c r="M28" s="19">
        <f t="shared" si="4"/>
        <v>26.950000000000003</v>
      </c>
      <c r="N28" s="13">
        <v>5099</v>
      </c>
      <c r="O28" s="4"/>
      <c r="P28" s="10">
        <v>64.099999999999994</v>
      </c>
      <c r="Q28" s="11">
        <v>66.900000000000006</v>
      </c>
      <c r="R28" s="5"/>
      <c r="S28" s="6"/>
      <c r="T28" s="7"/>
      <c r="U28" s="8"/>
    </row>
    <row r="29" spans="1:21">
      <c r="A29" s="9">
        <v>40111.651886574073</v>
      </c>
      <c r="B29" s="44">
        <v>13.5</v>
      </c>
      <c r="C29" s="12">
        <v>214.5</v>
      </c>
      <c r="D29" s="12">
        <f t="shared" si="1"/>
        <v>101.38888888888889</v>
      </c>
      <c r="E29" s="20">
        <v>10.57</v>
      </c>
      <c r="F29" s="20">
        <f t="shared" si="2"/>
        <v>105.7</v>
      </c>
      <c r="G29" s="21">
        <v>85</v>
      </c>
      <c r="H29" s="22">
        <v>86.5</v>
      </c>
      <c r="I29" s="22">
        <f t="shared" si="3"/>
        <v>18.649999999999999</v>
      </c>
      <c r="J29" s="18">
        <v>9.9</v>
      </c>
      <c r="K29" s="18">
        <f t="shared" si="0"/>
        <v>99</v>
      </c>
      <c r="L29" s="19">
        <v>2545</v>
      </c>
      <c r="M29" s="19">
        <f t="shared" si="4"/>
        <v>25.45</v>
      </c>
      <c r="N29" s="13">
        <v>4815</v>
      </c>
      <c r="O29" s="4"/>
      <c r="P29" s="10">
        <v>64.2</v>
      </c>
      <c r="Q29" s="11">
        <v>67</v>
      </c>
      <c r="R29" s="5"/>
      <c r="S29" s="6"/>
      <c r="T29" s="7"/>
      <c r="U29" s="8"/>
    </row>
    <row r="30" spans="1:21">
      <c r="A30" s="9">
        <v>40111.652233796296</v>
      </c>
      <c r="B30" s="44">
        <v>14</v>
      </c>
      <c r="C30" s="12">
        <v>218.2</v>
      </c>
      <c r="D30" s="12">
        <f t="shared" si="1"/>
        <v>103.44444444444443</v>
      </c>
      <c r="E30" s="20">
        <v>10.38</v>
      </c>
      <c r="F30" s="20">
        <f t="shared" si="2"/>
        <v>103.80000000000001</v>
      </c>
      <c r="G30" s="21">
        <v>84.9</v>
      </c>
      <c r="H30" s="22">
        <v>90.1</v>
      </c>
      <c r="I30" s="22">
        <f t="shared" si="3"/>
        <v>19.010000000000002</v>
      </c>
      <c r="J30" s="18">
        <v>10.1</v>
      </c>
      <c r="K30" s="18">
        <f t="shared" si="0"/>
        <v>101</v>
      </c>
      <c r="L30" s="19">
        <v>2159</v>
      </c>
      <c r="M30" s="19">
        <f t="shared" si="4"/>
        <v>21.59</v>
      </c>
      <c r="N30" s="13">
        <v>4160</v>
      </c>
      <c r="O30" s="4"/>
      <c r="P30" s="10">
        <v>64.400000000000006</v>
      </c>
      <c r="Q30" s="11">
        <v>67.099999999999994</v>
      </c>
      <c r="R30" s="5"/>
      <c r="S30" s="6"/>
      <c r="T30" s="7"/>
      <c r="U30" s="8"/>
    </row>
    <row r="31" spans="1:21">
      <c r="A31" s="9">
        <v>40111.652581018519</v>
      </c>
      <c r="B31" s="44">
        <v>14.5</v>
      </c>
      <c r="C31" s="12">
        <v>216.3</v>
      </c>
      <c r="D31" s="12">
        <f t="shared" si="1"/>
        <v>102.38888888888889</v>
      </c>
      <c r="E31" s="20">
        <v>10.19</v>
      </c>
      <c r="F31" s="20">
        <f t="shared" si="2"/>
        <v>101.89999999999999</v>
      </c>
      <c r="G31" s="21">
        <v>85</v>
      </c>
      <c r="H31" s="22">
        <v>93.9</v>
      </c>
      <c r="I31" s="22">
        <f t="shared" si="3"/>
        <v>19.39</v>
      </c>
      <c r="J31" s="18">
        <v>10.3</v>
      </c>
      <c r="K31" s="18">
        <f t="shared" si="0"/>
        <v>103</v>
      </c>
      <c r="L31" s="19">
        <v>1780</v>
      </c>
      <c r="M31" s="19">
        <f t="shared" si="4"/>
        <v>17.8</v>
      </c>
      <c r="N31" s="13">
        <v>3493</v>
      </c>
      <c r="O31" s="4"/>
      <c r="P31" s="10">
        <v>64.7</v>
      </c>
      <c r="Q31" s="11">
        <v>67.2</v>
      </c>
      <c r="R31" s="5"/>
      <c r="S31" s="6"/>
      <c r="T31" s="7"/>
      <c r="U31" s="8"/>
    </row>
    <row r="32" spans="1:21">
      <c r="A32" s="9">
        <v>40111.652928240735</v>
      </c>
      <c r="B32" s="44">
        <v>15</v>
      </c>
      <c r="C32" s="12">
        <v>223.1</v>
      </c>
      <c r="D32" s="12">
        <f t="shared" si="1"/>
        <v>106.16666666666666</v>
      </c>
      <c r="E32" s="20">
        <v>10</v>
      </c>
      <c r="F32" s="20">
        <f t="shared" si="2"/>
        <v>100</v>
      </c>
      <c r="G32" s="21">
        <v>84.8</v>
      </c>
      <c r="H32" s="22">
        <v>97.7</v>
      </c>
      <c r="I32" s="22">
        <f t="shared" si="3"/>
        <v>19.77</v>
      </c>
      <c r="J32" s="18">
        <v>10.5</v>
      </c>
      <c r="K32" s="18">
        <f t="shared" si="0"/>
        <v>105</v>
      </c>
      <c r="L32" s="19">
        <v>1495</v>
      </c>
      <c r="M32" s="19">
        <f t="shared" si="4"/>
        <v>14.95</v>
      </c>
      <c r="N32" s="13">
        <v>2990</v>
      </c>
      <c r="O32" s="4"/>
      <c r="P32" s="10">
        <v>64.900000000000006</v>
      </c>
      <c r="Q32" s="11">
        <v>67.3</v>
      </c>
      <c r="R32" s="5"/>
      <c r="S32" s="6"/>
      <c r="T32" s="7"/>
      <c r="U32" s="8"/>
    </row>
    <row r="33" spans="1:21">
      <c r="A33" s="9">
        <v>40111.653275462959</v>
      </c>
      <c r="B33" s="44">
        <v>15.5</v>
      </c>
      <c r="C33" s="12">
        <v>223.3</v>
      </c>
      <c r="D33" s="12">
        <f t="shared" si="1"/>
        <v>106.27777777777779</v>
      </c>
      <c r="E33" s="20">
        <v>9.9</v>
      </c>
      <c r="F33" s="20">
        <f t="shared" si="2"/>
        <v>99</v>
      </c>
      <c r="G33" s="21">
        <v>84.8</v>
      </c>
      <c r="H33" s="22">
        <v>99.8</v>
      </c>
      <c r="I33" s="22">
        <f t="shared" si="3"/>
        <v>19.980000000000004</v>
      </c>
      <c r="J33" s="18">
        <v>10.6</v>
      </c>
      <c r="K33" s="18">
        <f t="shared" si="0"/>
        <v>106</v>
      </c>
      <c r="L33" s="19">
        <v>1254</v>
      </c>
      <c r="M33" s="19">
        <f t="shared" si="4"/>
        <v>12.540000000000001</v>
      </c>
      <c r="N33" s="13">
        <v>2532</v>
      </c>
      <c r="O33" s="4"/>
      <c r="P33" s="10">
        <v>65.2</v>
      </c>
      <c r="Q33" s="11">
        <v>67.400000000000006</v>
      </c>
      <c r="R33" s="5"/>
      <c r="S33" s="6"/>
      <c r="T33" s="7"/>
      <c r="U33" s="8"/>
    </row>
    <row r="34" spans="1:21">
      <c r="A34" s="9">
        <v>40111.653622685182</v>
      </c>
      <c r="B34" s="44">
        <v>16</v>
      </c>
      <c r="C34" s="12">
        <v>231.3</v>
      </c>
      <c r="D34" s="12">
        <f t="shared" si="1"/>
        <v>110.72222222222223</v>
      </c>
      <c r="E34" s="20">
        <v>9.9</v>
      </c>
      <c r="F34" s="20">
        <f t="shared" si="2"/>
        <v>99</v>
      </c>
      <c r="G34" s="21">
        <v>84.6</v>
      </c>
      <c r="H34" s="22">
        <v>99.9</v>
      </c>
      <c r="I34" s="22">
        <f t="shared" si="3"/>
        <v>19.990000000000002</v>
      </c>
      <c r="J34" s="18">
        <v>10.6</v>
      </c>
      <c r="K34" s="18">
        <f t="shared" si="0"/>
        <v>106</v>
      </c>
      <c r="L34" s="19">
        <v>1063</v>
      </c>
      <c r="M34" s="19">
        <f t="shared" si="4"/>
        <v>10.63</v>
      </c>
      <c r="N34" s="13">
        <v>2146</v>
      </c>
      <c r="O34" s="4"/>
      <c r="P34" s="10">
        <v>65.3</v>
      </c>
      <c r="Q34" s="11">
        <v>67.5</v>
      </c>
      <c r="R34" s="5"/>
      <c r="S34" s="6"/>
      <c r="T34" s="7"/>
      <c r="U34" s="8"/>
    </row>
    <row r="35" spans="1:21">
      <c r="A35" s="9">
        <v>40111.653969907406</v>
      </c>
      <c r="B35" s="44">
        <v>16.5</v>
      </c>
      <c r="C35" s="12">
        <v>234.3</v>
      </c>
      <c r="D35" s="12">
        <f t="shared" si="1"/>
        <v>112.38888888888889</v>
      </c>
      <c r="E35" s="20">
        <v>10.1</v>
      </c>
      <c r="F35" s="20">
        <f t="shared" si="2"/>
        <v>101</v>
      </c>
      <c r="G35" s="21">
        <v>84.7</v>
      </c>
      <c r="H35" s="22">
        <v>96.3</v>
      </c>
      <c r="I35" s="22">
        <f t="shared" si="3"/>
        <v>19.630000000000003</v>
      </c>
      <c r="J35" s="18">
        <v>10.4</v>
      </c>
      <c r="K35" s="18">
        <f t="shared" si="0"/>
        <v>104</v>
      </c>
      <c r="L35" s="19">
        <v>939</v>
      </c>
      <c r="M35" s="19">
        <f t="shared" si="4"/>
        <v>9.39</v>
      </c>
      <c r="N35" s="13">
        <v>1860</v>
      </c>
      <c r="O35" s="4"/>
      <c r="P35" s="10">
        <v>65.400000000000006</v>
      </c>
      <c r="Q35" s="11">
        <v>67.599999999999994</v>
      </c>
      <c r="R35" s="5"/>
      <c r="S35" s="6"/>
      <c r="T35" s="7"/>
      <c r="U35" s="8"/>
    </row>
    <row r="36" spans="1:21">
      <c r="A36" s="9">
        <v>40111.654317129629</v>
      </c>
      <c r="B36" s="44">
        <v>17</v>
      </c>
      <c r="C36" s="12">
        <v>236.5</v>
      </c>
      <c r="D36" s="12">
        <f t="shared" si="1"/>
        <v>113.61111111111111</v>
      </c>
      <c r="E36" s="20">
        <v>10.48</v>
      </c>
      <c r="F36" s="20">
        <f t="shared" si="2"/>
        <v>104.80000000000001</v>
      </c>
      <c r="G36" s="21">
        <v>84.8</v>
      </c>
      <c r="H36" s="22">
        <v>89.2</v>
      </c>
      <c r="I36" s="22">
        <f t="shared" si="3"/>
        <v>18.919999999999998</v>
      </c>
      <c r="J36" s="18">
        <v>10</v>
      </c>
      <c r="K36" s="18">
        <f t="shared" si="0"/>
        <v>100</v>
      </c>
      <c r="L36" s="19">
        <v>925</v>
      </c>
      <c r="M36" s="19">
        <f t="shared" si="4"/>
        <v>9.25</v>
      </c>
      <c r="N36" s="13">
        <v>1766</v>
      </c>
      <c r="O36" s="4"/>
      <c r="P36" s="10">
        <v>65.400000000000006</v>
      </c>
      <c r="Q36" s="11">
        <v>67.7</v>
      </c>
      <c r="R36" s="5"/>
      <c r="S36" s="6"/>
      <c r="T36" s="7"/>
      <c r="U36" s="8"/>
    </row>
    <row r="37" spans="1:21">
      <c r="A37" s="9">
        <v>40111.654664351852</v>
      </c>
      <c r="B37" s="44">
        <v>17.5</v>
      </c>
      <c r="C37" s="12">
        <v>238</v>
      </c>
      <c r="D37" s="12">
        <f t="shared" si="1"/>
        <v>114.44444444444444</v>
      </c>
      <c r="E37" s="20">
        <v>10.76</v>
      </c>
      <c r="F37" s="20">
        <f t="shared" si="2"/>
        <v>107.6</v>
      </c>
      <c r="G37" s="21">
        <v>84.9</v>
      </c>
      <c r="H37" s="22">
        <v>84.2</v>
      </c>
      <c r="I37" s="22">
        <f t="shared" si="3"/>
        <v>18.419999999999998</v>
      </c>
      <c r="J37" s="18">
        <v>9.6999999999999993</v>
      </c>
      <c r="K37" s="18">
        <f t="shared" si="0"/>
        <v>97</v>
      </c>
      <c r="L37" s="19">
        <v>918</v>
      </c>
      <c r="M37" s="19">
        <f t="shared" si="4"/>
        <v>9.1800000000000015</v>
      </c>
      <c r="N37" s="13">
        <v>1706</v>
      </c>
      <c r="O37" s="4"/>
      <c r="P37" s="10">
        <v>65.7</v>
      </c>
      <c r="Q37" s="11">
        <v>67.8</v>
      </c>
      <c r="R37" s="5"/>
      <c r="S37" s="6"/>
      <c r="T37" s="7"/>
      <c r="U37" s="8"/>
    </row>
    <row r="38" spans="1:21">
      <c r="A38" s="9">
        <v>40111.655011574076</v>
      </c>
      <c r="B38" s="44">
        <v>18</v>
      </c>
      <c r="C38" s="12">
        <v>240.3</v>
      </c>
      <c r="D38" s="12">
        <f t="shared" si="1"/>
        <v>115.72222222222223</v>
      </c>
      <c r="E38" s="20">
        <v>10.95</v>
      </c>
      <c r="F38" s="20">
        <f t="shared" si="2"/>
        <v>109.5</v>
      </c>
      <c r="G38" s="21">
        <v>85</v>
      </c>
      <c r="H38" s="22">
        <v>81.099999999999994</v>
      </c>
      <c r="I38" s="22">
        <f t="shared" si="3"/>
        <v>18.11</v>
      </c>
      <c r="J38" s="18">
        <v>9.5</v>
      </c>
      <c r="K38" s="18">
        <f t="shared" si="0"/>
        <v>95</v>
      </c>
      <c r="L38" s="19">
        <v>866</v>
      </c>
      <c r="M38" s="19">
        <f t="shared" si="4"/>
        <v>8.66</v>
      </c>
      <c r="N38" s="13">
        <v>1581</v>
      </c>
      <c r="O38" s="4"/>
      <c r="P38" s="10">
        <v>65.900000000000006</v>
      </c>
      <c r="Q38" s="11">
        <v>67.900000000000006</v>
      </c>
      <c r="R38" s="5"/>
      <c r="S38" s="6"/>
      <c r="T38" s="7"/>
      <c r="U38" s="8"/>
    </row>
    <row r="39" spans="1:21">
      <c r="A39" s="9">
        <v>40111.655358796292</v>
      </c>
      <c r="B39" s="44">
        <v>18.5</v>
      </c>
      <c r="C39" s="12">
        <v>241.2</v>
      </c>
      <c r="D39" s="12">
        <f t="shared" si="1"/>
        <v>116.22222222222221</v>
      </c>
      <c r="E39" s="20">
        <v>10.95</v>
      </c>
      <c r="F39" s="20">
        <f t="shared" si="2"/>
        <v>109.5</v>
      </c>
      <c r="G39" s="21">
        <v>85</v>
      </c>
      <c r="H39" s="22">
        <v>81.099999999999994</v>
      </c>
      <c r="I39" s="22">
        <f t="shared" si="3"/>
        <v>18.11</v>
      </c>
      <c r="J39" s="18">
        <v>9.5</v>
      </c>
      <c r="K39" s="18">
        <f t="shared" si="0"/>
        <v>95</v>
      </c>
      <c r="L39" s="19">
        <v>799</v>
      </c>
      <c r="M39" s="19">
        <f t="shared" si="4"/>
        <v>7.99</v>
      </c>
      <c r="N39" s="13">
        <v>1459</v>
      </c>
      <c r="O39" s="4"/>
      <c r="P39" s="10">
        <v>66.3</v>
      </c>
      <c r="Q39" s="11">
        <v>68</v>
      </c>
      <c r="R39" s="5"/>
      <c r="S39" s="6"/>
      <c r="T39" s="7"/>
      <c r="U39" s="8"/>
    </row>
    <row r="40" spans="1:21">
      <c r="A40" s="9">
        <v>40111.655706018515</v>
      </c>
      <c r="B40" s="44">
        <v>19</v>
      </c>
      <c r="C40" s="12">
        <v>243.9</v>
      </c>
      <c r="D40" s="12">
        <f t="shared" si="1"/>
        <v>117.72222222222223</v>
      </c>
      <c r="E40" s="20">
        <v>10.95</v>
      </c>
      <c r="F40" s="20">
        <f t="shared" si="2"/>
        <v>109.5</v>
      </c>
      <c r="G40" s="21">
        <v>84.9</v>
      </c>
      <c r="H40" s="22">
        <v>81.099999999999994</v>
      </c>
      <c r="I40" s="22">
        <f t="shared" si="3"/>
        <v>18.11</v>
      </c>
      <c r="J40" s="18">
        <v>9.5</v>
      </c>
      <c r="K40" s="18">
        <f t="shared" si="0"/>
        <v>95</v>
      </c>
      <c r="L40" s="19">
        <v>801</v>
      </c>
      <c r="M40" s="19">
        <f t="shared" si="4"/>
        <v>8.01</v>
      </c>
      <c r="N40" s="13">
        <v>1463</v>
      </c>
      <c r="O40" s="4"/>
      <c r="P40" s="10">
        <v>66.2</v>
      </c>
      <c r="Q40" s="11">
        <v>68.099999999999994</v>
      </c>
      <c r="R40" s="5"/>
      <c r="S40" s="6"/>
      <c r="T40" s="7"/>
      <c r="U40" s="8"/>
    </row>
    <row r="41" spans="1:21">
      <c r="A41" s="9">
        <v>40111.656053240738</v>
      </c>
      <c r="B41" s="44">
        <v>19.5</v>
      </c>
      <c r="C41" s="12">
        <v>244.7</v>
      </c>
      <c r="D41" s="12">
        <f t="shared" si="1"/>
        <v>118.16666666666666</v>
      </c>
      <c r="E41" s="20">
        <v>11.05</v>
      </c>
      <c r="F41" s="20">
        <f t="shared" si="2"/>
        <v>110.5</v>
      </c>
      <c r="G41" s="21">
        <v>84.9</v>
      </c>
      <c r="H41" s="22">
        <v>79.599999999999994</v>
      </c>
      <c r="I41" s="22">
        <f t="shared" si="3"/>
        <v>17.96</v>
      </c>
      <c r="J41" s="18">
        <v>9.4</v>
      </c>
      <c r="K41" s="18">
        <f t="shared" si="0"/>
        <v>94</v>
      </c>
      <c r="L41" s="19">
        <v>809</v>
      </c>
      <c r="M41" s="19">
        <f t="shared" si="4"/>
        <v>8.09</v>
      </c>
      <c r="N41" s="13">
        <v>1465</v>
      </c>
      <c r="O41" s="4"/>
      <c r="P41" s="10">
        <v>66.2</v>
      </c>
      <c r="Q41" s="11">
        <v>68.2</v>
      </c>
      <c r="R41" s="5"/>
      <c r="S41" s="6"/>
      <c r="T41" s="7"/>
      <c r="U41" s="8"/>
    </row>
    <row r="42" spans="1:21">
      <c r="A42" s="9">
        <v>40111.656400462962</v>
      </c>
      <c r="B42" s="44">
        <v>20</v>
      </c>
      <c r="C42" s="12">
        <v>246.3</v>
      </c>
      <c r="D42" s="12">
        <f t="shared" si="1"/>
        <v>119.05555555555556</v>
      </c>
      <c r="E42" s="20">
        <v>11.14</v>
      </c>
      <c r="F42" s="20">
        <f t="shared" si="2"/>
        <v>111.4</v>
      </c>
      <c r="G42" s="21">
        <v>84.9</v>
      </c>
      <c r="H42" s="22">
        <v>78</v>
      </c>
      <c r="I42" s="22">
        <f t="shared" si="3"/>
        <v>17.8</v>
      </c>
      <c r="J42" s="18">
        <v>9.3000000000000007</v>
      </c>
      <c r="K42" s="18">
        <f t="shared" si="0"/>
        <v>93</v>
      </c>
      <c r="L42" s="19">
        <v>827</v>
      </c>
      <c r="M42" s="19">
        <f t="shared" si="4"/>
        <v>8.27</v>
      </c>
      <c r="N42" s="13">
        <v>1484</v>
      </c>
      <c r="O42" s="4"/>
      <c r="P42" s="10">
        <v>66.2</v>
      </c>
      <c r="Q42" s="11">
        <v>68.3</v>
      </c>
      <c r="R42" s="5"/>
      <c r="S42" s="6"/>
      <c r="T42" s="7"/>
      <c r="U42" s="8"/>
    </row>
    <row r="43" spans="1:21">
      <c r="A43" s="9">
        <v>40111.656747685185</v>
      </c>
      <c r="B43" s="44">
        <v>20.5</v>
      </c>
      <c r="C43" s="12">
        <v>241.8</v>
      </c>
      <c r="D43" s="12">
        <f t="shared" si="1"/>
        <v>116.55555555555556</v>
      </c>
      <c r="E43" s="20">
        <v>11.24</v>
      </c>
      <c r="F43" s="20">
        <f t="shared" si="2"/>
        <v>112.4</v>
      </c>
      <c r="G43" s="21">
        <v>85.1</v>
      </c>
      <c r="H43" s="22">
        <v>76.5</v>
      </c>
      <c r="I43" s="22">
        <f t="shared" si="3"/>
        <v>17.649999999999999</v>
      </c>
      <c r="J43" s="18">
        <v>9.1999999999999993</v>
      </c>
      <c r="K43" s="18">
        <f t="shared" si="0"/>
        <v>92</v>
      </c>
      <c r="L43" s="19">
        <v>785</v>
      </c>
      <c r="M43" s="19">
        <f t="shared" si="4"/>
        <v>7.85</v>
      </c>
      <c r="N43" s="13">
        <v>1397</v>
      </c>
      <c r="O43" s="4"/>
      <c r="P43" s="10">
        <v>66.3</v>
      </c>
      <c r="Q43" s="11">
        <v>68.400000000000006</v>
      </c>
      <c r="R43" s="5"/>
      <c r="S43" s="6"/>
      <c r="T43" s="7"/>
      <c r="U43" s="8"/>
    </row>
    <row r="44" spans="1:21">
      <c r="A44" s="9">
        <v>40111.657094907408</v>
      </c>
      <c r="B44" s="44">
        <v>21</v>
      </c>
      <c r="C44" s="12">
        <v>236.1</v>
      </c>
      <c r="D44" s="12">
        <f t="shared" si="1"/>
        <v>113.38888888888889</v>
      </c>
      <c r="E44" s="20">
        <v>11.14</v>
      </c>
      <c r="F44" s="20">
        <f t="shared" si="2"/>
        <v>111.4</v>
      </c>
      <c r="G44" s="21">
        <v>85.3</v>
      </c>
      <c r="H44" s="22">
        <v>78.099999999999994</v>
      </c>
      <c r="I44" s="22">
        <f t="shared" si="3"/>
        <v>17.809999999999999</v>
      </c>
      <c r="J44" s="18">
        <v>9.3000000000000007</v>
      </c>
      <c r="K44" s="18">
        <f t="shared" si="0"/>
        <v>93</v>
      </c>
      <c r="L44" s="19">
        <v>699</v>
      </c>
      <c r="M44" s="19">
        <f t="shared" si="4"/>
        <v>6.99</v>
      </c>
      <c r="N44" s="13">
        <v>1255</v>
      </c>
      <c r="O44" s="4"/>
      <c r="P44" s="10">
        <v>66.400000000000006</v>
      </c>
      <c r="Q44" s="11">
        <v>68.5</v>
      </c>
      <c r="R44" s="5"/>
      <c r="S44" s="6"/>
      <c r="T44" s="7"/>
      <c r="U44" s="8"/>
    </row>
    <row r="45" spans="1:21">
      <c r="A45" s="9">
        <v>40111.657442129625</v>
      </c>
      <c r="B45" s="44">
        <v>21.5</v>
      </c>
      <c r="C45" s="12">
        <v>242.5</v>
      </c>
      <c r="D45" s="12">
        <f t="shared" si="1"/>
        <v>116.94444444444444</v>
      </c>
      <c r="E45" s="20">
        <v>11.05</v>
      </c>
      <c r="F45" s="20">
        <f t="shared" si="2"/>
        <v>110.5</v>
      </c>
      <c r="G45" s="21">
        <v>85.1</v>
      </c>
      <c r="H45" s="22">
        <v>79.7</v>
      </c>
      <c r="I45" s="22">
        <f t="shared" si="3"/>
        <v>17.97</v>
      </c>
      <c r="J45" s="18">
        <v>9.4</v>
      </c>
      <c r="K45" s="18">
        <f t="shared" si="0"/>
        <v>94</v>
      </c>
      <c r="L45" s="19">
        <v>626</v>
      </c>
      <c r="M45" s="19">
        <f t="shared" si="4"/>
        <v>6.2600000000000007</v>
      </c>
      <c r="N45" s="13">
        <v>1133</v>
      </c>
      <c r="O45" s="4"/>
      <c r="P45" s="10">
        <v>66.5</v>
      </c>
      <c r="Q45" s="11">
        <v>68.599999999999994</v>
      </c>
      <c r="R45" s="5"/>
      <c r="S45" s="6"/>
      <c r="T45" s="7"/>
      <c r="U45" s="8"/>
    </row>
    <row r="46" spans="1:21">
      <c r="A46" s="9">
        <v>40111.657789351848</v>
      </c>
      <c r="B46" s="44">
        <v>22</v>
      </c>
      <c r="C46" s="12">
        <v>242.8</v>
      </c>
      <c r="D46" s="12">
        <f t="shared" si="1"/>
        <v>117.11111111111111</v>
      </c>
      <c r="E46" s="20">
        <v>10.86</v>
      </c>
      <c r="F46" s="20">
        <f t="shared" si="2"/>
        <v>108.6</v>
      </c>
      <c r="G46" s="21">
        <v>85</v>
      </c>
      <c r="H46" s="22">
        <v>82.8</v>
      </c>
      <c r="I46" s="22">
        <f t="shared" si="3"/>
        <v>18.28</v>
      </c>
      <c r="J46" s="18">
        <v>9.6</v>
      </c>
      <c r="K46" s="18">
        <f t="shared" si="0"/>
        <v>96</v>
      </c>
      <c r="L46" s="19">
        <v>581</v>
      </c>
      <c r="M46" s="19">
        <f t="shared" si="4"/>
        <v>5.81</v>
      </c>
      <c r="N46" s="13">
        <v>1070</v>
      </c>
      <c r="O46" s="4"/>
      <c r="P46" s="10">
        <v>66.599999999999994</v>
      </c>
      <c r="Q46" s="11">
        <v>68.8</v>
      </c>
      <c r="R46" s="5"/>
      <c r="S46" s="6"/>
      <c r="T46" s="7"/>
      <c r="U46" s="8"/>
    </row>
    <row r="47" spans="1:21">
      <c r="A47" s="9">
        <v>40111.658136574071</v>
      </c>
      <c r="B47" s="44">
        <v>22.5</v>
      </c>
      <c r="C47" s="12">
        <v>241.7</v>
      </c>
      <c r="D47" s="12">
        <f t="shared" si="1"/>
        <v>116.49999999999999</v>
      </c>
      <c r="E47" s="20">
        <v>10.86</v>
      </c>
      <c r="F47" s="20">
        <f t="shared" si="2"/>
        <v>108.6</v>
      </c>
      <c r="G47" s="21">
        <v>85</v>
      </c>
      <c r="H47" s="22">
        <v>82.8</v>
      </c>
      <c r="I47" s="22">
        <f t="shared" si="3"/>
        <v>18.28</v>
      </c>
      <c r="J47" s="18">
        <v>9.6</v>
      </c>
      <c r="K47" s="18">
        <f t="shared" si="0"/>
        <v>96</v>
      </c>
      <c r="L47" s="19">
        <v>560</v>
      </c>
      <c r="M47" s="19">
        <f t="shared" si="4"/>
        <v>5.6000000000000005</v>
      </c>
      <c r="N47" s="13">
        <v>1032</v>
      </c>
      <c r="O47" s="4"/>
      <c r="P47" s="10">
        <v>67</v>
      </c>
      <c r="Q47" s="11">
        <v>68.900000000000006</v>
      </c>
      <c r="R47" s="5"/>
      <c r="S47" s="6"/>
      <c r="T47" s="7"/>
      <c r="U47" s="8"/>
    </row>
    <row r="48" spans="1:21">
      <c r="A48" s="9">
        <v>40111.658483796295</v>
      </c>
      <c r="B48" s="44">
        <v>23</v>
      </c>
      <c r="C48" s="12">
        <v>246</v>
      </c>
      <c r="D48" s="12">
        <f t="shared" si="1"/>
        <v>118.88888888888889</v>
      </c>
      <c r="E48" s="20">
        <v>10.76</v>
      </c>
      <c r="F48" s="20">
        <f t="shared" si="2"/>
        <v>107.6</v>
      </c>
      <c r="G48" s="21">
        <v>84.8</v>
      </c>
      <c r="H48" s="22">
        <v>84.4</v>
      </c>
      <c r="I48" s="22">
        <f t="shared" si="3"/>
        <v>18.440000000000001</v>
      </c>
      <c r="J48" s="18">
        <v>9.6999999999999993</v>
      </c>
      <c r="K48" s="18">
        <f t="shared" si="0"/>
        <v>97</v>
      </c>
      <c r="L48" s="19">
        <v>538</v>
      </c>
      <c r="M48" s="19">
        <f t="shared" si="4"/>
        <v>5.38</v>
      </c>
      <c r="N48" s="13">
        <v>1000</v>
      </c>
      <c r="O48" s="4"/>
      <c r="P48" s="10">
        <v>67.099999999999994</v>
      </c>
      <c r="Q48" s="11">
        <v>69</v>
      </c>
      <c r="R48" s="5"/>
      <c r="S48" s="6"/>
      <c r="T48" s="7"/>
      <c r="U48" s="8"/>
    </row>
    <row r="49" spans="1:21">
      <c r="A49" s="9">
        <v>40111.658831018518</v>
      </c>
      <c r="B49" s="44">
        <v>23.5</v>
      </c>
      <c r="C49" s="12">
        <v>244.1</v>
      </c>
      <c r="D49" s="12">
        <f t="shared" si="1"/>
        <v>117.83333333333333</v>
      </c>
      <c r="E49" s="20">
        <v>10.67</v>
      </c>
      <c r="F49" s="20">
        <f t="shared" si="2"/>
        <v>106.7</v>
      </c>
      <c r="G49" s="21">
        <v>84.9</v>
      </c>
      <c r="H49" s="22">
        <v>86.1</v>
      </c>
      <c r="I49" s="22">
        <f t="shared" si="3"/>
        <v>18.61</v>
      </c>
      <c r="J49" s="18">
        <v>9.8000000000000007</v>
      </c>
      <c r="K49" s="18">
        <f t="shared" si="0"/>
        <v>98</v>
      </c>
      <c r="L49" s="19">
        <v>507</v>
      </c>
      <c r="M49" s="19">
        <f t="shared" si="4"/>
        <v>5.07</v>
      </c>
      <c r="N49" s="13">
        <v>951</v>
      </c>
      <c r="O49" s="4"/>
      <c r="P49" s="10">
        <v>67.2</v>
      </c>
      <c r="Q49" s="11">
        <v>69.099999999999994</v>
      </c>
      <c r="R49" s="5"/>
      <c r="S49" s="6"/>
      <c r="T49" s="7"/>
      <c r="U49" s="8"/>
    </row>
    <row r="50" spans="1:21">
      <c r="A50" s="9">
        <v>40111.659178240741</v>
      </c>
      <c r="B50" s="44">
        <v>24</v>
      </c>
      <c r="C50" s="12">
        <v>248.9</v>
      </c>
      <c r="D50" s="12">
        <f t="shared" si="1"/>
        <v>120.5</v>
      </c>
      <c r="E50" s="20">
        <v>10.76</v>
      </c>
      <c r="F50" s="20">
        <f t="shared" si="2"/>
        <v>107.6</v>
      </c>
      <c r="G50" s="21">
        <v>84.8</v>
      </c>
      <c r="H50" s="22">
        <v>84.5</v>
      </c>
      <c r="I50" s="22">
        <f t="shared" si="3"/>
        <v>18.45</v>
      </c>
      <c r="J50" s="18">
        <v>9.6999999999999993</v>
      </c>
      <c r="K50" s="18">
        <f t="shared" si="0"/>
        <v>97</v>
      </c>
      <c r="L50" s="19">
        <v>490</v>
      </c>
      <c r="M50" s="19">
        <f t="shared" si="4"/>
        <v>4.9000000000000004</v>
      </c>
      <c r="N50" s="13">
        <v>911</v>
      </c>
      <c r="O50" s="4"/>
      <c r="P50" s="10">
        <v>67.3</v>
      </c>
      <c r="Q50" s="11">
        <v>69.2</v>
      </c>
      <c r="R50" s="5"/>
      <c r="S50" s="6"/>
      <c r="T50" s="7"/>
      <c r="U50" s="8"/>
    </row>
    <row r="51" spans="1:21">
      <c r="A51" s="9">
        <v>40111.659525462965</v>
      </c>
      <c r="B51" s="44">
        <v>24.5</v>
      </c>
      <c r="C51" s="12">
        <v>249.4</v>
      </c>
      <c r="D51" s="12">
        <f t="shared" si="1"/>
        <v>120.77777777777777</v>
      </c>
      <c r="E51" s="20">
        <v>10.86</v>
      </c>
      <c r="F51" s="20">
        <f t="shared" si="2"/>
        <v>108.6</v>
      </c>
      <c r="G51" s="21">
        <v>84.8</v>
      </c>
      <c r="H51" s="22">
        <v>82.9</v>
      </c>
      <c r="I51" s="22">
        <f t="shared" si="3"/>
        <v>18.29</v>
      </c>
      <c r="J51" s="18">
        <v>9.6</v>
      </c>
      <c r="K51" s="18">
        <f t="shared" si="0"/>
        <v>96</v>
      </c>
      <c r="L51" s="19">
        <v>502</v>
      </c>
      <c r="M51" s="19">
        <f t="shared" si="4"/>
        <v>5.0200000000000005</v>
      </c>
      <c r="N51" s="13">
        <v>925</v>
      </c>
      <c r="O51" s="4"/>
      <c r="P51" s="10">
        <v>67.2</v>
      </c>
      <c r="Q51" s="11">
        <v>69.3</v>
      </c>
      <c r="R51" s="5"/>
      <c r="S51" s="6"/>
      <c r="T51" s="7"/>
      <c r="U51" s="8"/>
    </row>
    <row r="52" spans="1:21">
      <c r="A52" s="9">
        <v>40111.659872685181</v>
      </c>
      <c r="B52" s="44">
        <v>25</v>
      </c>
      <c r="C52" s="12">
        <v>249.5</v>
      </c>
      <c r="D52" s="12">
        <f t="shared" si="1"/>
        <v>120.83333333333333</v>
      </c>
      <c r="E52" s="20">
        <v>10.95</v>
      </c>
      <c r="F52" s="20">
        <f t="shared" si="2"/>
        <v>109.5</v>
      </c>
      <c r="G52" s="21">
        <v>84.9</v>
      </c>
      <c r="H52" s="22">
        <v>81.3</v>
      </c>
      <c r="I52" s="22">
        <f t="shared" si="3"/>
        <v>18.130000000000003</v>
      </c>
      <c r="J52" s="18">
        <v>9.5</v>
      </c>
      <c r="K52" s="18">
        <f t="shared" si="0"/>
        <v>95</v>
      </c>
      <c r="L52" s="19">
        <v>510</v>
      </c>
      <c r="M52" s="19">
        <f t="shared" si="4"/>
        <v>5.0999999999999996</v>
      </c>
      <c r="N52" s="13">
        <v>931</v>
      </c>
      <c r="O52" s="4"/>
      <c r="P52" s="10">
        <v>68</v>
      </c>
      <c r="Q52" s="11">
        <v>69.5</v>
      </c>
      <c r="R52" s="5"/>
      <c r="S52" s="6"/>
      <c r="T52" s="7"/>
      <c r="U52" s="8"/>
    </row>
    <row r="53" spans="1:21">
      <c r="A53" s="9">
        <v>40111.660219907404</v>
      </c>
      <c r="B53" s="44">
        <v>25.5</v>
      </c>
      <c r="C53" s="12">
        <v>251.3</v>
      </c>
      <c r="D53" s="12">
        <f t="shared" si="1"/>
        <v>121.83333333333334</v>
      </c>
      <c r="E53" s="20">
        <v>10.95</v>
      </c>
      <c r="F53" s="20">
        <f t="shared" si="2"/>
        <v>109.5</v>
      </c>
      <c r="G53" s="21">
        <v>84.8</v>
      </c>
      <c r="H53" s="22">
        <v>81.3</v>
      </c>
      <c r="I53" s="22">
        <f t="shared" si="3"/>
        <v>18.130000000000003</v>
      </c>
      <c r="J53" s="18">
        <v>9.5</v>
      </c>
      <c r="K53" s="18">
        <f t="shared" si="0"/>
        <v>95</v>
      </c>
      <c r="L53" s="19">
        <v>505</v>
      </c>
      <c r="M53" s="19">
        <f t="shared" si="4"/>
        <v>5.0500000000000007</v>
      </c>
      <c r="N53" s="13">
        <v>922</v>
      </c>
      <c r="O53" s="4"/>
      <c r="P53" s="10">
        <v>68</v>
      </c>
      <c r="Q53" s="11">
        <v>69.599999999999994</v>
      </c>
      <c r="R53" s="5"/>
      <c r="S53" s="6"/>
      <c r="T53" s="7"/>
      <c r="U53" s="8"/>
    </row>
    <row r="54" spans="1:21">
      <c r="A54" s="9">
        <v>40111.660567129627</v>
      </c>
      <c r="B54" s="44">
        <v>26</v>
      </c>
      <c r="C54" s="12">
        <v>251.8</v>
      </c>
      <c r="D54" s="12">
        <f t="shared" si="1"/>
        <v>122.11111111111111</v>
      </c>
      <c r="E54" s="20">
        <v>10.76</v>
      </c>
      <c r="F54" s="20">
        <f t="shared" si="2"/>
        <v>107.6</v>
      </c>
      <c r="G54" s="21">
        <v>84.7</v>
      </c>
      <c r="H54" s="22">
        <v>84.5</v>
      </c>
      <c r="I54" s="22">
        <f t="shared" si="3"/>
        <v>18.45</v>
      </c>
      <c r="J54" s="18">
        <v>9.6999999999999993</v>
      </c>
      <c r="K54" s="18">
        <f t="shared" si="0"/>
        <v>97</v>
      </c>
      <c r="L54" s="19">
        <v>487</v>
      </c>
      <c r="M54" s="19">
        <f t="shared" si="4"/>
        <v>4.87</v>
      </c>
      <c r="N54" s="13">
        <v>905</v>
      </c>
      <c r="O54" s="4"/>
      <c r="P54" s="10">
        <v>68.3</v>
      </c>
      <c r="Q54" s="11">
        <v>69.7</v>
      </c>
      <c r="R54" s="5"/>
      <c r="S54" s="6"/>
      <c r="T54" s="7"/>
      <c r="U54" s="8"/>
    </row>
    <row r="55" spans="1:21">
      <c r="A55" s="9">
        <v>40111.660914351851</v>
      </c>
      <c r="B55" s="44">
        <v>26.5</v>
      </c>
      <c r="C55" s="12">
        <v>252.8</v>
      </c>
      <c r="D55" s="12">
        <f t="shared" si="1"/>
        <v>122.66666666666667</v>
      </c>
      <c r="E55" s="20">
        <v>10.57</v>
      </c>
      <c r="F55" s="20">
        <f t="shared" si="2"/>
        <v>105.7</v>
      </c>
      <c r="G55" s="21">
        <v>84.6</v>
      </c>
      <c r="H55" s="22">
        <v>87.8</v>
      </c>
      <c r="I55" s="22">
        <f t="shared" si="3"/>
        <v>18.78</v>
      </c>
      <c r="J55" s="18">
        <v>9.9</v>
      </c>
      <c r="K55" s="18">
        <f t="shared" si="0"/>
        <v>99</v>
      </c>
      <c r="L55" s="19">
        <v>462</v>
      </c>
      <c r="M55" s="19">
        <f t="shared" si="4"/>
        <v>4.62</v>
      </c>
      <c r="N55" s="13">
        <v>874</v>
      </c>
      <c r="O55" s="4"/>
      <c r="P55" s="10">
        <v>68.2</v>
      </c>
      <c r="Q55" s="11">
        <v>69.8</v>
      </c>
      <c r="R55" s="5"/>
      <c r="S55" s="6"/>
      <c r="T55" s="7"/>
      <c r="U55" s="8"/>
    </row>
    <row r="56" spans="1:21">
      <c r="A56" s="9">
        <v>40111.661261574074</v>
      </c>
      <c r="B56" s="44">
        <v>27</v>
      </c>
      <c r="C56" s="12">
        <v>251.5</v>
      </c>
      <c r="D56" s="12">
        <f t="shared" si="1"/>
        <v>121.94444444444444</v>
      </c>
      <c r="E56" s="20">
        <v>10.29</v>
      </c>
      <c r="F56" s="20">
        <f t="shared" si="2"/>
        <v>102.89999999999999</v>
      </c>
      <c r="G56" s="21">
        <v>84.5</v>
      </c>
      <c r="H56" s="22">
        <v>93</v>
      </c>
      <c r="I56" s="22">
        <f t="shared" si="3"/>
        <v>19.3</v>
      </c>
      <c r="J56" s="18">
        <v>10.199999999999999</v>
      </c>
      <c r="K56" s="18">
        <f t="shared" si="0"/>
        <v>102</v>
      </c>
      <c r="L56" s="19">
        <v>438</v>
      </c>
      <c r="M56" s="19">
        <f t="shared" si="4"/>
        <v>4.38</v>
      </c>
      <c r="N56" s="13">
        <v>852</v>
      </c>
      <c r="O56" s="4"/>
      <c r="P56" s="10">
        <v>68.400000000000006</v>
      </c>
      <c r="Q56" s="11">
        <v>70</v>
      </c>
      <c r="R56" s="5"/>
      <c r="S56" s="6"/>
      <c r="T56" s="7"/>
      <c r="U56" s="8"/>
    </row>
    <row r="57" spans="1:21">
      <c r="A57" s="9">
        <v>40111.661608796298</v>
      </c>
      <c r="B57" s="44">
        <v>27.5</v>
      </c>
      <c r="C57" s="12">
        <v>251.5</v>
      </c>
      <c r="D57" s="12">
        <f t="shared" si="1"/>
        <v>121.94444444444444</v>
      </c>
      <c r="E57" s="20">
        <v>10.1</v>
      </c>
      <c r="F57" s="20">
        <f t="shared" si="2"/>
        <v>101</v>
      </c>
      <c r="G57" s="21">
        <v>84.4</v>
      </c>
      <c r="H57" s="22">
        <v>96.6</v>
      </c>
      <c r="I57" s="22">
        <f t="shared" si="3"/>
        <v>19.66</v>
      </c>
      <c r="J57" s="18">
        <v>10.4</v>
      </c>
      <c r="K57" s="18">
        <f t="shared" si="0"/>
        <v>104</v>
      </c>
      <c r="L57" s="19">
        <v>422</v>
      </c>
      <c r="M57" s="19">
        <f t="shared" si="4"/>
        <v>4.22</v>
      </c>
      <c r="N57" s="13">
        <v>836</v>
      </c>
      <c r="O57" s="4"/>
      <c r="P57" s="10">
        <v>68.3</v>
      </c>
      <c r="Q57" s="11">
        <v>70.099999999999994</v>
      </c>
      <c r="R57" s="5"/>
      <c r="S57" s="6"/>
      <c r="T57" s="7"/>
      <c r="U57" s="8"/>
    </row>
    <row r="58" spans="1:21">
      <c r="A58" s="9">
        <v>40111.661956018514</v>
      </c>
      <c r="B58" s="44">
        <v>28</v>
      </c>
      <c r="C58" s="12">
        <v>255.5</v>
      </c>
      <c r="D58" s="12">
        <f t="shared" si="1"/>
        <v>124.16666666666666</v>
      </c>
      <c r="E58" s="20">
        <v>9.9</v>
      </c>
      <c r="F58" s="20">
        <f t="shared" si="2"/>
        <v>99</v>
      </c>
      <c r="G58" s="21">
        <v>84.1</v>
      </c>
      <c r="H58" s="22">
        <v>100.4</v>
      </c>
      <c r="I58" s="22">
        <f t="shared" si="3"/>
        <v>20.04</v>
      </c>
      <c r="J58" s="18">
        <v>10.6</v>
      </c>
      <c r="K58" s="18">
        <f t="shared" si="0"/>
        <v>106</v>
      </c>
      <c r="L58" s="19">
        <v>410</v>
      </c>
      <c r="M58" s="19">
        <f t="shared" si="4"/>
        <v>4.1000000000000005</v>
      </c>
      <c r="N58" s="13">
        <v>828</v>
      </c>
      <c r="O58" s="4"/>
      <c r="P58" s="10">
        <v>68.599999999999994</v>
      </c>
      <c r="Q58" s="11">
        <v>70.2</v>
      </c>
      <c r="R58" s="5"/>
      <c r="S58" s="6"/>
      <c r="T58" s="7"/>
      <c r="U58" s="8"/>
    </row>
    <row r="59" spans="1:21">
      <c r="A59" s="9">
        <v>40111.662303240737</v>
      </c>
      <c r="B59" s="44">
        <v>28.5</v>
      </c>
      <c r="C59" s="12">
        <v>254</v>
      </c>
      <c r="D59" s="12">
        <f t="shared" si="1"/>
        <v>123.33333333333333</v>
      </c>
      <c r="E59" s="20">
        <v>9.81</v>
      </c>
      <c r="F59" s="20">
        <f t="shared" si="2"/>
        <v>98.100000000000009</v>
      </c>
      <c r="G59" s="21">
        <v>84.1</v>
      </c>
      <c r="H59" s="22">
        <v>102.3</v>
      </c>
      <c r="I59" s="22">
        <f t="shared" si="3"/>
        <v>20.23</v>
      </c>
      <c r="J59" s="18">
        <v>10.7</v>
      </c>
      <c r="K59" s="18">
        <f t="shared" si="0"/>
        <v>107</v>
      </c>
      <c r="L59" s="19">
        <v>400</v>
      </c>
      <c r="M59" s="19">
        <f t="shared" si="4"/>
        <v>4</v>
      </c>
      <c r="N59" s="13">
        <v>816</v>
      </c>
      <c r="O59" s="4"/>
      <c r="P59" s="10">
        <v>68.599999999999994</v>
      </c>
      <c r="Q59" s="11">
        <v>70.3</v>
      </c>
      <c r="R59" s="5"/>
      <c r="S59" s="6"/>
      <c r="T59" s="7"/>
      <c r="U59" s="8"/>
    </row>
    <row r="60" spans="1:21">
      <c r="A60" s="9">
        <v>40111.66265046296</v>
      </c>
      <c r="B60" s="44">
        <v>29</v>
      </c>
      <c r="C60" s="12">
        <v>256.3</v>
      </c>
      <c r="D60" s="12">
        <f t="shared" si="1"/>
        <v>124.61111111111111</v>
      </c>
      <c r="E60" s="20">
        <v>9.7100000000000009</v>
      </c>
      <c r="F60" s="20">
        <f t="shared" si="2"/>
        <v>97.100000000000009</v>
      </c>
      <c r="G60" s="21">
        <v>84</v>
      </c>
      <c r="H60" s="22">
        <v>104.3</v>
      </c>
      <c r="I60" s="22">
        <f t="shared" si="3"/>
        <v>20.43</v>
      </c>
      <c r="J60" s="18">
        <v>10.8</v>
      </c>
      <c r="K60" s="18">
        <f t="shared" si="0"/>
        <v>108</v>
      </c>
      <c r="L60" s="19">
        <v>386</v>
      </c>
      <c r="M60" s="19">
        <f t="shared" si="4"/>
        <v>3.8600000000000003</v>
      </c>
      <c r="N60" s="13">
        <v>795</v>
      </c>
      <c r="O60" s="4"/>
      <c r="P60" s="10">
        <v>68.5</v>
      </c>
      <c r="Q60" s="11">
        <v>70.400000000000006</v>
      </c>
      <c r="R60" s="5"/>
      <c r="S60" s="6"/>
      <c r="T60" s="7"/>
      <c r="U60" s="8"/>
    </row>
    <row r="61" spans="1:21">
      <c r="A61" s="9">
        <v>40111.662997685184</v>
      </c>
      <c r="B61" s="44">
        <v>29.5</v>
      </c>
      <c r="C61" s="12">
        <v>257.2</v>
      </c>
      <c r="D61" s="12">
        <f t="shared" si="1"/>
        <v>125.1111111111111</v>
      </c>
      <c r="E61" s="20">
        <v>9.7100000000000009</v>
      </c>
      <c r="F61" s="20">
        <f t="shared" si="2"/>
        <v>97.100000000000009</v>
      </c>
      <c r="G61" s="21">
        <v>83.9</v>
      </c>
      <c r="H61" s="22">
        <v>104.3</v>
      </c>
      <c r="I61" s="22">
        <f t="shared" si="3"/>
        <v>20.43</v>
      </c>
      <c r="J61" s="18">
        <v>10.8</v>
      </c>
      <c r="K61" s="18">
        <f t="shared" si="0"/>
        <v>108</v>
      </c>
      <c r="L61" s="19">
        <v>368</v>
      </c>
      <c r="M61" s="19">
        <f t="shared" si="4"/>
        <v>3.6799999999999997</v>
      </c>
      <c r="N61" s="13">
        <v>758</v>
      </c>
      <c r="O61" s="4"/>
      <c r="P61" s="10">
        <v>67.8</v>
      </c>
      <c r="Q61" s="11">
        <v>70.5</v>
      </c>
      <c r="R61" s="5"/>
      <c r="S61" s="6"/>
      <c r="T61" s="7"/>
      <c r="U61" s="8"/>
    </row>
    <row r="62" spans="1:21">
      <c r="A62" s="9">
        <v>40111.663344907407</v>
      </c>
      <c r="B62" s="44">
        <v>30</v>
      </c>
      <c r="C62" s="12">
        <v>264.39999999999998</v>
      </c>
      <c r="D62" s="12">
        <f t="shared" si="1"/>
        <v>129.11111111111109</v>
      </c>
      <c r="E62" s="20">
        <v>9.7100000000000009</v>
      </c>
      <c r="F62" s="20">
        <f t="shared" si="2"/>
        <v>97.100000000000009</v>
      </c>
      <c r="G62" s="21">
        <v>83.6</v>
      </c>
      <c r="H62" s="22">
        <v>104.3</v>
      </c>
      <c r="I62" s="22">
        <f t="shared" si="3"/>
        <v>20.43</v>
      </c>
      <c r="J62" s="18">
        <v>10.8</v>
      </c>
      <c r="K62" s="18">
        <f t="shared" si="0"/>
        <v>108</v>
      </c>
      <c r="L62" s="19">
        <v>356</v>
      </c>
      <c r="M62" s="19">
        <f t="shared" si="4"/>
        <v>3.56</v>
      </c>
      <c r="N62" s="13">
        <v>733</v>
      </c>
      <c r="O62" s="4"/>
      <c r="P62" s="10">
        <v>66.5</v>
      </c>
      <c r="Q62" s="11">
        <v>70.599999999999994</v>
      </c>
      <c r="R62" s="5"/>
      <c r="S62" s="6"/>
      <c r="T62" s="7"/>
      <c r="U62" s="8"/>
    </row>
    <row r="63" spans="1:21">
      <c r="A63" s="9">
        <v>40111.66369212963</v>
      </c>
      <c r="B63" s="44">
        <v>30.5</v>
      </c>
      <c r="C63" s="12">
        <v>266.39999999999998</v>
      </c>
      <c r="D63" s="12">
        <f t="shared" si="1"/>
        <v>130.2222222222222</v>
      </c>
      <c r="E63" s="20">
        <v>9.7100000000000009</v>
      </c>
      <c r="F63" s="20">
        <f t="shared" si="2"/>
        <v>97.100000000000009</v>
      </c>
      <c r="G63" s="21">
        <v>83.5</v>
      </c>
      <c r="H63" s="22">
        <v>104.3</v>
      </c>
      <c r="I63" s="22">
        <f t="shared" si="3"/>
        <v>20.43</v>
      </c>
      <c r="J63" s="18">
        <v>10.8</v>
      </c>
      <c r="K63" s="18">
        <f t="shared" si="0"/>
        <v>108</v>
      </c>
      <c r="L63" s="19">
        <v>344</v>
      </c>
      <c r="M63" s="19">
        <f t="shared" si="4"/>
        <v>3.44</v>
      </c>
      <c r="N63" s="13">
        <v>708</v>
      </c>
      <c r="O63" s="4"/>
      <c r="P63" s="10">
        <v>65.400000000000006</v>
      </c>
      <c r="Q63" s="11">
        <v>70.7</v>
      </c>
      <c r="R63" s="5"/>
      <c r="S63" s="6"/>
      <c r="T63" s="7"/>
      <c r="U63" s="8"/>
    </row>
    <row r="64" spans="1:21">
      <c r="A64" s="9">
        <v>40111.664039351854</v>
      </c>
      <c r="B64" s="44">
        <v>31</v>
      </c>
      <c r="C64" s="12">
        <v>259.8</v>
      </c>
      <c r="D64" s="12">
        <f t="shared" si="1"/>
        <v>126.55555555555556</v>
      </c>
      <c r="E64" s="20">
        <v>9.81</v>
      </c>
      <c r="F64" s="20">
        <f t="shared" si="2"/>
        <v>98.100000000000009</v>
      </c>
      <c r="G64" s="21">
        <v>83.9</v>
      </c>
      <c r="H64" s="22">
        <v>102.3</v>
      </c>
      <c r="I64" s="22">
        <f t="shared" si="3"/>
        <v>20.23</v>
      </c>
      <c r="J64" s="18">
        <v>10.7</v>
      </c>
      <c r="K64" s="18">
        <f t="shared" si="0"/>
        <v>107</v>
      </c>
      <c r="L64" s="19">
        <v>336</v>
      </c>
      <c r="M64" s="19">
        <f t="shared" si="4"/>
        <v>3.36</v>
      </c>
      <c r="N64" s="13">
        <v>685</v>
      </c>
      <c r="O64" s="4"/>
      <c r="P64" s="10">
        <v>66.2</v>
      </c>
      <c r="Q64" s="11">
        <v>70.8</v>
      </c>
      <c r="R64" s="5"/>
      <c r="S64" s="6"/>
      <c r="T64" s="7"/>
      <c r="U64" s="8"/>
    </row>
    <row r="65" spans="1:21">
      <c r="A65" s="9">
        <v>40111.66438657407</v>
      </c>
      <c r="B65" s="44">
        <v>31.5</v>
      </c>
      <c r="C65" s="12">
        <v>259.7</v>
      </c>
      <c r="D65" s="12">
        <f t="shared" si="1"/>
        <v>126.49999999999999</v>
      </c>
      <c r="E65" s="20">
        <v>9.81</v>
      </c>
      <c r="F65" s="20">
        <f t="shared" si="2"/>
        <v>98.100000000000009</v>
      </c>
      <c r="G65" s="21">
        <v>83.9</v>
      </c>
      <c r="H65" s="22">
        <v>102.4</v>
      </c>
      <c r="I65" s="22">
        <f t="shared" si="3"/>
        <v>20.240000000000002</v>
      </c>
      <c r="J65" s="18">
        <v>10.7</v>
      </c>
      <c r="K65" s="18">
        <f t="shared" si="0"/>
        <v>107</v>
      </c>
      <c r="L65" s="19">
        <v>331</v>
      </c>
      <c r="M65" s="19">
        <f t="shared" si="4"/>
        <v>3.3099999999999996</v>
      </c>
      <c r="N65" s="13">
        <v>675</v>
      </c>
      <c r="O65" s="4"/>
      <c r="P65" s="10">
        <v>66.900000000000006</v>
      </c>
      <c r="Q65" s="11">
        <v>70.8</v>
      </c>
      <c r="R65" s="5"/>
      <c r="S65" s="6"/>
      <c r="T65" s="7"/>
      <c r="U65" s="8"/>
    </row>
    <row r="66" spans="1:21">
      <c r="A66" s="9">
        <v>40111.664733796293</v>
      </c>
      <c r="B66" s="44">
        <v>32</v>
      </c>
      <c r="C66" s="12">
        <v>266.3</v>
      </c>
      <c r="D66" s="12">
        <f t="shared" si="1"/>
        <v>130.16666666666666</v>
      </c>
      <c r="E66" s="20">
        <v>10</v>
      </c>
      <c r="F66" s="20">
        <f t="shared" si="2"/>
        <v>100</v>
      </c>
      <c r="G66" s="21">
        <v>83.8</v>
      </c>
      <c r="H66" s="22">
        <v>98.5</v>
      </c>
      <c r="I66" s="22">
        <f t="shared" si="3"/>
        <v>19.850000000000001</v>
      </c>
      <c r="J66" s="18">
        <v>10.5</v>
      </c>
      <c r="K66" s="18">
        <f t="shared" si="0"/>
        <v>105</v>
      </c>
      <c r="L66" s="19">
        <v>326</v>
      </c>
      <c r="M66" s="19">
        <f t="shared" si="4"/>
        <v>3.26</v>
      </c>
      <c r="N66" s="13">
        <v>652</v>
      </c>
      <c r="O66" s="4"/>
      <c r="P66" s="10">
        <v>67.400000000000006</v>
      </c>
      <c r="Q66" s="11">
        <v>70.900000000000006</v>
      </c>
      <c r="R66" s="5"/>
      <c r="S66" s="6"/>
      <c r="T66" s="7"/>
      <c r="U66" s="8"/>
    </row>
    <row r="67" spans="1:21">
      <c r="A67" s="9">
        <v>40111.665081018517</v>
      </c>
      <c r="B67" s="44">
        <v>32.5</v>
      </c>
      <c r="C67" s="12">
        <v>265</v>
      </c>
      <c r="D67" s="12">
        <f t="shared" si="1"/>
        <v>129.44444444444443</v>
      </c>
      <c r="E67" s="20">
        <v>10.1</v>
      </c>
      <c r="F67" s="20">
        <f t="shared" si="2"/>
        <v>101</v>
      </c>
      <c r="G67" s="21">
        <v>83.9</v>
      </c>
      <c r="H67" s="22">
        <v>96.7</v>
      </c>
      <c r="I67" s="22">
        <f t="shared" si="3"/>
        <v>19.669999999999998</v>
      </c>
      <c r="J67" s="18">
        <v>10.4</v>
      </c>
      <c r="K67" s="18">
        <f t="shared" ref="K67:K130" si="5">J67*10</f>
        <v>104</v>
      </c>
      <c r="L67" s="19">
        <v>322</v>
      </c>
      <c r="M67" s="19">
        <f t="shared" si="4"/>
        <v>3.2199999999999998</v>
      </c>
      <c r="N67" s="13">
        <v>638</v>
      </c>
      <c r="O67" s="4"/>
      <c r="P67" s="10">
        <v>67.8</v>
      </c>
      <c r="Q67" s="11">
        <v>71</v>
      </c>
      <c r="R67" s="5"/>
      <c r="S67" s="6"/>
      <c r="T67" s="7"/>
      <c r="U67" s="8"/>
    </row>
    <row r="68" spans="1:21">
      <c r="A68" s="9">
        <v>40111.66542824074</v>
      </c>
      <c r="B68" s="44">
        <v>33</v>
      </c>
      <c r="C68" s="12">
        <v>267.60000000000002</v>
      </c>
      <c r="D68" s="12">
        <f t="shared" ref="D68:D131" si="6">(C68-32)/(9/5)</f>
        <v>130.88888888888889</v>
      </c>
      <c r="E68" s="20">
        <v>10.1</v>
      </c>
      <c r="F68" s="20">
        <f t="shared" si="2"/>
        <v>101</v>
      </c>
      <c r="G68" s="21">
        <v>83.9</v>
      </c>
      <c r="H68" s="22">
        <v>96.7</v>
      </c>
      <c r="I68" s="22">
        <f t="shared" si="3"/>
        <v>19.669999999999998</v>
      </c>
      <c r="J68" s="18">
        <v>10.4</v>
      </c>
      <c r="K68" s="18">
        <f t="shared" si="5"/>
        <v>104</v>
      </c>
      <c r="L68" s="19">
        <v>313</v>
      </c>
      <c r="M68" s="19">
        <f t="shared" si="4"/>
        <v>3.1300000000000003</v>
      </c>
      <c r="N68" s="13">
        <v>620</v>
      </c>
      <c r="O68" s="4"/>
      <c r="P68" s="10">
        <v>68</v>
      </c>
      <c r="Q68" s="11">
        <v>71.099999999999994</v>
      </c>
      <c r="R68" s="5"/>
      <c r="S68" s="6"/>
      <c r="T68" s="7"/>
      <c r="U68" s="8"/>
    </row>
    <row r="69" spans="1:21">
      <c r="A69" s="9">
        <v>40111.665775462963</v>
      </c>
      <c r="B69" s="44">
        <v>33.5</v>
      </c>
      <c r="C69" s="12">
        <v>268.89999999999998</v>
      </c>
      <c r="D69" s="12">
        <f t="shared" si="6"/>
        <v>131.61111111111109</v>
      </c>
      <c r="E69" s="20">
        <v>10</v>
      </c>
      <c r="F69" s="20">
        <f t="shared" si="2"/>
        <v>100</v>
      </c>
      <c r="G69" s="21">
        <v>83.8</v>
      </c>
      <c r="H69" s="22">
        <v>98.5</v>
      </c>
      <c r="I69" s="22">
        <f t="shared" si="3"/>
        <v>19.850000000000001</v>
      </c>
      <c r="J69" s="18">
        <v>10.5</v>
      </c>
      <c r="K69" s="18">
        <f t="shared" si="5"/>
        <v>105</v>
      </c>
      <c r="L69" s="19">
        <v>300</v>
      </c>
      <c r="M69" s="19">
        <f t="shared" si="4"/>
        <v>3</v>
      </c>
      <c r="N69" s="13">
        <v>600</v>
      </c>
      <c r="O69" s="4"/>
      <c r="P69" s="10">
        <v>68</v>
      </c>
      <c r="Q69" s="11">
        <v>71.2</v>
      </c>
      <c r="R69" s="5"/>
      <c r="S69" s="6"/>
      <c r="T69" s="7"/>
      <c r="U69" s="8"/>
    </row>
    <row r="70" spans="1:21">
      <c r="A70" s="9">
        <v>40111.666122685187</v>
      </c>
      <c r="B70" s="44">
        <v>34</v>
      </c>
      <c r="C70" s="12">
        <v>272.39999999999998</v>
      </c>
      <c r="D70" s="12">
        <f t="shared" si="6"/>
        <v>133.55555555555554</v>
      </c>
      <c r="E70" s="20">
        <v>9.81</v>
      </c>
      <c r="F70" s="20">
        <f t="shared" si="2"/>
        <v>98.100000000000009</v>
      </c>
      <c r="G70" s="21">
        <v>83.5</v>
      </c>
      <c r="H70" s="22">
        <v>102.4</v>
      </c>
      <c r="I70" s="22">
        <f t="shared" si="3"/>
        <v>20.240000000000002</v>
      </c>
      <c r="J70" s="18">
        <v>10.7</v>
      </c>
      <c r="K70" s="18">
        <f t="shared" si="5"/>
        <v>107</v>
      </c>
      <c r="L70" s="19">
        <v>287</v>
      </c>
      <c r="M70" s="19">
        <f t="shared" si="4"/>
        <v>2.87</v>
      </c>
      <c r="N70" s="13">
        <v>585</v>
      </c>
      <c r="O70" s="4"/>
      <c r="P70" s="10">
        <v>67.900000000000006</v>
      </c>
      <c r="Q70" s="11">
        <v>71.2</v>
      </c>
      <c r="R70" s="5"/>
      <c r="S70" s="6"/>
      <c r="T70" s="7"/>
      <c r="U70" s="8"/>
    </row>
    <row r="71" spans="1:21">
      <c r="A71" s="9">
        <v>40111.666469907403</v>
      </c>
      <c r="B71" s="44">
        <v>34.5</v>
      </c>
      <c r="C71" s="12">
        <v>274.10000000000002</v>
      </c>
      <c r="D71" s="12">
        <f t="shared" si="6"/>
        <v>134.5</v>
      </c>
      <c r="E71" s="20">
        <v>9.6199999999999992</v>
      </c>
      <c r="F71" s="20">
        <f t="shared" si="2"/>
        <v>96.199999999999989</v>
      </c>
      <c r="G71" s="21">
        <v>83.3</v>
      </c>
      <c r="H71" s="22">
        <v>106.4</v>
      </c>
      <c r="I71" s="22">
        <f t="shared" si="3"/>
        <v>20.64</v>
      </c>
      <c r="J71" s="18">
        <v>10.9</v>
      </c>
      <c r="K71" s="18">
        <f t="shared" si="5"/>
        <v>109</v>
      </c>
      <c r="L71" s="19">
        <v>280</v>
      </c>
      <c r="M71" s="19">
        <f t="shared" si="4"/>
        <v>2.8000000000000003</v>
      </c>
      <c r="N71" s="13">
        <v>582</v>
      </c>
      <c r="O71" s="4"/>
      <c r="P71" s="10">
        <v>67.8</v>
      </c>
      <c r="Q71" s="11">
        <v>71.3</v>
      </c>
      <c r="R71" s="5"/>
      <c r="S71" s="6"/>
      <c r="T71" s="7"/>
      <c r="U71" s="8"/>
    </row>
    <row r="72" spans="1:21">
      <c r="A72" s="9">
        <v>40111.666817129626</v>
      </c>
      <c r="B72" s="44">
        <v>35</v>
      </c>
      <c r="C72" s="12">
        <v>275.5</v>
      </c>
      <c r="D72" s="12">
        <f t="shared" si="6"/>
        <v>135.27777777777777</v>
      </c>
      <c r="E72" s="20">
        <v>9.43</v>
      </c>
      <c r="F72" s="20">
        <f t="shared" ref="F72:F135" si="7">E72*10</f>
        <v>94.3</v>
      </c>
      <c r="G72" s="21">
        <v>83.1</v>
      </c>
      <c r="H72" s="22">
        <v>110.5</v>
      </c>
      <c r="I72" s="22">
        <f t="shared" ref="I72:I135" si="8">(H72+100)/100*10</f>
        <v>21.05</v>
      </c>
      <c r="J72" s="18">
        <v>11.1</v>
      </c>
      <c r="K72" s="18">
        <f t="shared" si="5"/>
        <v>111</v>
      </c>
      <c r="L72" s="19">
        <v>276</v>
      </c>
      <c r="M72" s="19">
        <f t="shared" ref="M72:M135" si="9">L72/10000*100</f>
        <v>2.76</v>
      </c>
      <c r="N72" s="13">
        <v>585</v>
      </c>
      <c r="O72" s="4"/>
      <c r="P72" s="10">
        <v>67.8</v>
      </c>
      <c r="Q72" s="11">
        <v>71.3</v>
      </c>
      <c r="R72" s="5"/>
      <c r="S72" s="6"/>
      <c r="T72" s="7"/>
      <c r="U72" s="8"/>
    </row>
    <row r="73" spans="1:21">
      <c r="A73" s="9">
        <v>40111.667164351849</v>
      </c>
      <c r="B73" s="44">
        <v>35.5</v>
      </c>
      <c r="C73" s="12">
        <v>276.7</v>
      </c>
      <c r="D73" s="12">
        <f t="shared" si="6"/>
        <v>135.94444444444443</v>
      </c>
      <c r="E73" s="20">
        <v>9.33</v>
      </c>
      <c r="F73" s="20">
        <f t="shared" si="7"/>
        <v>93.3</v>
      </c>
      <c r="G73" s="21">
        <v>83</v>
      </c>
      <c r="H73" s="22">
        <v>112.7</v>
      </c>
      <c r="I73" s="22">
        <f t="shared" si="8"/>
        <v>21.269999999999996</v>
      </c>
      <c r="J73" s="18">
        <v>11.2</v>
      </c>
      <c r="K73" s="18">
        <f t="shared" si="5"/>
        <v>112</v>
      </c>
      <c r="L73" s="19">
        <v>271</v>
      </c>
      <c r="M73" s="19">
        <f t="shared" si="9"/>
        <v>2.71</v>
      </c>
      <c r="N73" s="13">
        <v>581</v>
      </c>
      <c r="O73" s="4"/>
      <c r="P73" s="10">
        <v>67.8</v>
      </c>
      <c r="Q73" s="11">
        <v>71.400000000000006</v>
      </c>
      <c r="R73" s="5"/>
      <c r="S73" s="6"/>
      <c r="T73" s="7"/>
      <c r="U73" s="8"/>
    </row>
    <row r="74" spans="1:21">
      <c r="A74" s="9">
        <v>40111.667511574073</v>
      </c>
      <c r="B74" s="44">
        <v>36</v>
      </c>
      <c r="C74" s="12">
        <v>277.39999999999998</v>
      </c>
      <c r="D74" s="12">
        <f t="shared" si="6"/>
        <v>136.33333333333331</v>
      </c>
      <c r="E74" s="20">
        <v>9.24</v>
      </c>
      <c r="F74" s="20">
        <f t="shared" si="7"/>
        <v>92.4</v>
      </c>
      <c r="G74" s="21">
        <v>82.9</v>
      </c>
      <c r="H74" s="22">
        <v>114.8</v>
      </c>
      <c r="I74" s="22">
        <f t="shared" si="8"/>
        <v>21.48</v>
      </c>
      <c r="J74" s="18">
        <v>11.3</v>
      </c>
      <c r="K74" s="18">
        <f t="shared" si="5"/>
        <v>113</v>
      </c>
      <c r="L74" s="19">
        <v>266</v>
      </c>
      <c r="M74" s="19">
        <f t="shared" si="9"/>
        <v>2.6599999999999997</v>
      </c>
      <c r="N74" s="13">
        <v>576</v>
      </c>
      <c r="O74" s="4"/>
      <c r="P74" s="10">
        <v>67.8</v>
      </c>
      <c r="Q74" s="11">
        <v>71.5</v>
      </c>
      <c r="R74" s="5"/>
      <c r="S74" s="6"/>
      <c r="T74" s="7"/>
      <c r="U74" s="8"/>
    </row>
    <row r="75" spans="1:21">
      <c r="A75" s="9">
        <v>40111.667858796296</v>
      </c>
      <c r="B75" s="44">
        <v>36.5</v>
      </c>
      <c r="C75" s="12">
        <v>278.8</v>
      </c>
      <c r="D75" s="12">
        <f t="shared" si="6"/>
        <v>137.11111111111111</v>
      </c>
      <c r="E75" s="20">
        <v>9.14</v>
      </c>
      <c r="F75" s="20">
        <f t="shared" si="7"/>
        <v>91.4</v>
      </c>
      <c r="G75" s="21">
        <v>82.8</v>
      </c>
      <c r="H75" s="22">
        <v>117.1</v>
      </c>
      <c r="I75" s="22">
        <f t="shared" si="8"/>
        <v>21.709999999999997</v>
      </c>
      <c r="J75" s="18">
        <v>11.4</v>
      </c>
      <c r="K75" s="18">
        <f t="shared" si="5"/>
        <v>114</v>
      </c>
      <c r="L75" s="19">
        <v>263</v>
      </c>
      <c r="M75" s="19">
        <f t="shared" si="9"/>
        <v>2.63</v>
      </c>
      <c r="N75" s="13">
        <v>575</v>
      </c>
      <c r="O75" s="4"/>
      <c r="P75" s="10">
        <v>67.5</v>
      </c>
      <c r="Q75" s="11">
        <v>71.5</v>
      </c>
      <c r="R75" s="5"/>
      <c r="S75" s="6"/>
      <c r="T75" s="7"/>
      <c r="U75" s="8"/>
    </row>
    <row r="76" spans="1:21">
      <c r="A76" s="9">
        <v>40111.668206018519</v>
      </c>
      <c r="B76" s="44">
        <v>37</v>
      </c>
      <c r="C76" s="12">
        <v>280.2</v>
      </c>
      <c r="D76" s="12">
        <f t="shared" si="6"/>
        <v>137.88888888888889</v>
      </c>
      <c r="E76" s="20">
        <v>9.0500000000000007</v>
      </c>
      <c r="F76" s="20">
        <f t="shared" si="7"/>
        <v>90.5</v>
      </c>
      <c r="G76" s="21">
        <v>82.6</v>
      </c>
      <c r="H76" s="22">
        <v>119.3</v>
      </c>
      <c r="I76" s="22">
        <f t="shared" si="8"/>
        <v>21.93</v>
      </c>
      <c r="J76" s="18">
        <v>11.5</v>
      </c>
      <c r="K76" s="18">
        <f t="shared" si="5"/>
        <v>115</v>
      </c>
      <c r="L76" s="19">
        <v>260</v>
      </c>
      <c r="M76" s="19">
        <f t="shared" si="9"/>
        <v>2.6</v>
      </c>
      <c r="N76" s="13">
        <v>575</v>
      </c>
      <c r="O76" s="4"/>
      <c r="P76" s="10">
        <v>67.599999999999994</v>
      </c>
      <c r="Q76" s="11">
        <v>71.5</v>
      </c>
      <c r="R76" s="5"/>
      <c r="S76" s="6"/>
      <c r="T76" s="7"/>
      <c r="U76" s="8"/>
    </row>
    <row r="77" spans="1:21">
      <c r="A77" s="9">
        <v>40111.668553240735</v>
      </c>
      <c r="B77" s="44">
        <v>37.5</v>
      </c>
      <c r="C77" s="12">
        <v>280.39999999999998</v>
      </c>
      <c r="D77" s="12">
        <f t="shared" si="6"/>
        <v>137.99999999999997</v>
      </c>
      <c r="E77" s="20">
        <v>9.0500000000000007</v>
      </c>
      <c r="F77" s="20">
        <f t="shared" si="7"/>
        <v>90.5</v>
      </c>
      <c r="G77" s="21">
        <v>82.6</v>
      </c>
      <c r="H77" s="22">
        <v>119.3</v>
      </c>
      <c r="I77" s="22">
        <f t="shared" si="8"/>
        <v>21.93</v>
      </c>
      <c r="J77" s="18">
        <v>11.5</v>
      </c>
      <c r="K77" s="18">
        <f t="shared" si="5"/>
        <v>115</v>
      </c>
      <c r="L77" s="19">
        <v>260</v>
      </c>
      <c r="M77" s="19">
        <f t="shared" si="9"/>
        <v>2.6</v>
      </c>
      <c r="N77" s="13">
        <v>575</v>
      </c>
      <c r="O77" s="4"/>
      <c r="P77" s="10">
        <v>67.7</v>
      </c>
      <c r="Q77" s="11">
        <v>71.599999999999994</v>
      </c>
      <c r="R77" s="5"/>
      <c r="S77" s="6"/>
      <c r="T77" s="7"/>
      <c r="U77" s="8"/>
    </row>
    <row r="78" spans="1:21">
      <c r="A78" s="9">
        <v>40111.668900462959</v>
      </c>
      <c r="B78" s="44">
        <v>38</v>
      </c>
      <c r="C78" s="12">
        <v>282.5</v>
      </c>
      <c r="D78" s="12">
        <f t="shared" si="6"/>
        <v>139.16666666666666</v>
      </c>
      <c r="E78" s="20">
        <v>9.0500000000000007</v>
      </c>
      <c r="F78" s="20">
        <f t="shared" si="7"/>
        <v>90.5</v>
      </c>
      <c r="G78" s="21">
        <v>82.5</v>
      </c>
      <c r="H78" s="22">
        <v>119.3</v>
      </c>
      <c r="I78" s="22">
        <f t="shared" si="8"/>
        <v>21.93</v>
      </c>
      <c r="J78" s="18">
        <v>11.5</v>
      </c>
      <c r="K78" s="18">
        <f t="shared" si="5"/>
        <v>115</v>
      </c>
      <c r="L78" s="19">
        <v>258</v>
      </c>
      <c r="M78" s="19">
        <f t="shared" si="9"/>
        <v>2.58</v>
      </c>
      <c r="N78" s="13">
        <v>570</v>
      </c>
      <c r="O78" s="4"/>
      <c r="P78" s="10">
        <v>67.7</v>
      </c>
      <c r="Q78" s="11">
        <v>71.599999999999994</v>
      </c>
      <c r="R78" s="5"/>
      <c r="S78" s="6"/>
      <c r="T78" s="7"/>
      <c r="U78" s="8"/>
    </row>
    <row r="79" spans="1:21">
      <c r="A79" s="9">
        <v>40111.669247685182</v>
      </c>
      <c r="B79" s="44">
        <v>38.5</v>
      </c>
      <c r="C79" s="12">
        <v>282.3</v>
      </c>
      <c r="D79" s="12">
        <f t="shared" si="6"/>
        <v>139.05555555555557</v>
      </c>
      <c r="E79" s="20">
        <v>8.9499999999999993</v>
      </c>
      <c r="F79" s="20">
        <f t="shared" si="7"/>
        <v>89.5</v>
      </c>
      <c r="G79" s="21">
        <v>82.5</v>
      </c>
      <c r="H79" s="22">
        <v>121.7</v>
      </c>
      <c r="I79" s="22">
        <f t="shared" si="8"/>
        <v>22.17</v>
      </c>
      <c r="J79" s="18">
        <v>11.6</v>
      </c>
      <c r="K79" s="18">
        <f t="shared" si="5"/>
        <v>116</v>
      </c>
      <c r="L79" s="19">
        <v>255</v>
      </c>
      <c r="M79" s="19">
        <f t="shared" si="9"/>
        <v>2.5499999999999998</v>
      </c>
      <c r="N79" s="13">
        <v>570</v>
      </c>
      <c r="O79" s="4"/>
      <c r="P79" s="10">
        <v>67.900000000000006</v>
      </c>
      <c r="Q79" s="11">
        <v>71.7</v>
      </c>
      <c r="R79" s="5"/>
      <c r="S79" s="6"/>
      <c r="T79" s="7"/>
      <c r="U79" s="8"/>
    </row>
    <row r="80" spans="1:21">
      <c r="A80" s="9">
        <v>40111.669594907406</v>
      </c>
      <c r="B80" s="44">
        <v>39</v>
      </c>
      <c r="C80" s="12">
        <v>285.3</v>
      </c>
      <c r="D80" s="12">
        <f t="shared" si="6"/>
        <v>140.72222222222223</v>
      </c>
      <c r="E80" s="20">
        <v>8.86</v>
      </c>
      <c r="F80" s="20">
        <f t="shared" si="7"/>
        <v>88.6</v>
      </c>
      <c r="G80" s="21">
        <v>82.3</v>
      </c>
      <c r="H80" s="22">
        <v>124</v>
      </c>
      <c r="I80" s="22">
        <f t="shared" si="8"/>
        <v>22.400000000000002</v>
      </c>
      <c r="J80" s="18">
        <v>11.7</v>
      </c>
      <c r="K80" s="18">
        <f t="shared" si="5"/>
        <v>117</v>
      </c>
      <c r="L80" s="19">
        <v>251</v>
      </c>
      <c r="M80" s="19">
        <f t="shared" si="9"/>
        <v>2.5100000000000002</v>
      </c>
      <c r="N80" s="13">
        <v>567</v>
      </c>
      <c r="O80" s="4"/>
      <c r="P80" s="10">
        <v>68</v>
      </c>
      <c r="Q80" s="11">
        <v>71.7</v>
      </c>
      <c r="R80" s="5"/>
      <c r="S80" s="6"/>
      <c r="T80" s="7"/>
      <c r="U80" s="8"/>
    </row>
    <row r="81" spans="1:21">
      <c r="A81" s="9">
        <v>40111.669942129629</v>
      </c>
      <c r="B81" s="44">
        <v>39.5</v>
      </c>
      <c r="C81" s="12">
        <v>286</v>
      </c>
      <c r="D81" s="12">
        <f t="shared" si="6"/>
        <v>141.11111111111111</v>
      </c>
      <c r="E81" s="20">
        <v>8.76</v>
      </c>
      <c r="F81" s="20">
        <f t="shared" si="7"/>
        <v>87.6</v>
      </c>
      <c r="G81" s="21">
        <v>82.2</v>
      </c>
      <c r="H81" s="22">
        <v>126.4</v>
      </c>
      <c r="I81" s="22">
        <f t="shared" si="8"/>
        <v>22.64</v>
      </c>
      <c r="J81" s="18">
        <v>11.8</v>
      </c>
      <c r="K81" s="18">
        <f t="shared" si="5"/>
        <v>118</v>
      </c>
      <c r="L81" s="19">
        <v>247</v>
      </c>
      <c r="M81" s="19">
        <f t="shared" si="9"/>
        <v>2.4699999999999998</v>
      </c>
      <c r="N81" s="13">
        <v>564</v>
      </c>
      <c r="O81" s="4"/>
      <c r="P81" s="10">
        <v>68</v>
      </c>
      <c r="Q81" s="11">
        <v>71.7</v>
      </c>
      <c r="R81" s="5"/>
      <c r="S81" s="6"/>
      <c r="T81" s="7"/>
      <c r="U81" s="8"/>
    </row>
    <row r="82" spans="1:21">
      <c r="A82" s="9">
        <v>40111.670289351852</v>
      </c>
      <c r="B82" s="44">
        <v>40</v>
      </c>
      <c r="C82" s="12">
        <v>281.89999999999998</v>
      </c>
      <c r="D82" s="12">
        <f t="shared" si="6"/>
        <v>138.83333333333331</v>
      </c>
      <c r="E82" s="20">
        <v>8.67</v>
      </c>
      <c r="F82" s="20">
        <f t="shared" si="7"/>
        <v>86.7</v>
      </c>
      <c r="G82" s="21">
        <v>82.2</v>
      </c>
      <c r="H82" s="22">
        <v>128.9</v>
      </c>
      <c r="I82" s="22">
        <f t="shared" si="8"/>
        <v>22.89</v>
      </c>
      <c r="J82" s="18">
        <v>11.9</v>
      </c>
      <c r="K82" s="18">
        <f t="shared" si="5"/>
        <v>119</v>
      </c>
      <c r="L82" s="19">
        <v>246</v>
      </c>
      <c r="M82" s="19">
        <f t="shared" si="9"/>
        <v>2.46</v>
      </c>
      <c r="N82" s="13">
        <v>568</v>
      </c>
      <c r="O82" s="4"/>
      <c r="P82" s="10">
        <v>67.7</v>
      </c>
      <c r="Q82" s="11">
        <v>71.8</v>
      </c>
      <c r="R82" s="5"/>
      <c r="S82" s="6"/>
      <c r="T82" s="7"/>
      <c r="U82" s="8"/>
    </row>
    <row r="83" spans="1:21">
      <c r="A83" s="9">
        <v>40111.670636574076</v>
      </c>
      <c r="B83" s="44">
        <v>40.5</v>
      </c>
      <c r="C83" s="12">
        <v>284.89999999999998</v>
      </c>
      <c r="D83" s="12">
        <f t="shared" si="6"/>
        <v>140.49999999999997</v>
      </c>
      <c r="E83" s="20">
        <v>8.57</v>
      </c>
      <c r="F83" s="20">
        <f t="shared" si="7"/>
        <v>85.7</v>
      </c>
      <c r="G83" s="21">
        <v>82</v>
      </c>
      <c r="H83" s="22">
        <v>131.5</v>
      </c>
      <c r="I83" s="22">
        <f t="shared" si="8"/>
        <v>23.15</v>
      </c>
      <c r="J83" s="18">
        <v>12</v>
      </c>
      <c r="K83" s="18">
        <f t="shared" si="5"/>
        <v>120</v>
      </c>
      <c r="L83" s="19">
        <v>246</v>
      </c>
      <c r="M83" s="19">
        <f t="shared" si="9"/>
        <v>2.46</v>
      </c>
      <c r="N83" s="13">
        <v>574</v>
      </c>
      <c r="O83" s="4"/>
      <c r="P83" s="10">
        <v>66.7</v>
      </c>
      <c r="Q83" s="11">
        <v>71.8</v>
      </c>
      <c r="R83" s="5"/>
      <c r="S83" s="6"/>
      <c r="T83" s="7"/>
      <c r="U83" s="8"/>
    </row>
    <row r="84" spans="1:21">
      <c r="A84" s="9">
        <v>40111.670983796292</v>
      </c>
      <c r="B84" s="44">
        <v>41</v>
      </c>
      <c r="C84" s="12">
        <v>286.3</v>
      </c>
      <c r="D84" s="12">
        <f t="shared" si="6"/>
        <v>141.27777777777777</v>
      </c>
      <c r="E84" s="20">
        <v>8.48</v>
      </c>
      <c r="F84" s="20">
        <f t="shared" si="7"/>
        <v>84.800000000000011</v>
      </c>
      <c r="G84" s="21">
        <v>81.8</v>
      </c>
      <c r="H84" s="22">
        <v>134</v>
      </c>
      <c r="I84" s="22">
        <f t="shared" si="8"/>
        <v>23.4</v>
      </c>
      <c r="J84" s="18">
        <v>12.1</v>
      </c>
      <c r="K84" s="18">
        <f t="shared" si="5"/>
        <v>121</v>
      </c>
      <c r="L84" s="19">
        <v>252</v>
      </c>
      <c r="M84" s="19">
        <f t="shared" si="9"/>
        <v>2.52</v>
      </c>
      <c r="N84" s="13">
        <v>595</v>
      </c>
      <c r="O84" s="4"/>
      <c r="P84" s="10">
        <v>67</v>
      </c>
      <c r="Q84" s="11">
        <v>71.900000000000006</v>
      </c>
      <c r="R84" s="5"/>
      <c r="S84" s="6"/>
      <c r="T84" s="7"/>
      <c r="U84" s="8"/>
    </row>
    <row r="85" spans="1:21">
      <c r="A85" s="9">
        <v>40111.671331018515</v>
      </c>
      <c r="B85" s="44">
        <v>41.5</v>
      </c>
      <c r="C85" s="12">
        <v>257.2</v>
      </c>
      <c r="D85" s="12">
        <f t="shared" si="6"/>
        <v>125.1111111111111</v>
      </c>
      <c r="E85" s="20">
        <v>8.48</v>
      </c>
      <c r="F85" s="20">
        <f t="shared" si="7"/>
        <v>84.800000000000011</v>
      </c>
      <c r="G85" s="21">
        <v>83</v>
      </c>
      <c r="H85" s="22">
        <v>134</v>
      </c>
      <c r="I85" s="22">
        <f t="shared" si="8"/>
        <v>23.4</v>
      </c>
      <c r="J85" s="18">
        <v>12.1</v>
      </c>
      <c r="K85" s="18">
        <f t="shared" si="5"/>
        <v>121</v>
      </c>
      <c r="L85" s="19">
        <v>257</v>
      </c>
      <c r="M85" s="19">
        <f t="shared" si="9"/>
        <v>2.5700000000000003</v>
      </c>
      <c r="N85" s="13">
        <v>606</v>
      </c>
      <c r="O85" s="4"/>
      <c r="P85" s="10">
        <v>67</v>
      </c>
      <c r="Q85" s="11">
        <v>71.900000000000006</v>
      </c>
      <c r="R85" s="5"/>
      <c r="S85" s="6"/>
      <c r="T85" s="7"/>
      <c r="U85" s="8"/>
    </row>
    <row r="86" spans="1:21">
      <c r="A86" s="9">
        <v>40111.671678240738</v>
      </c>
      <c r="B86" s="44">
        <v>42</v>
      </c>
      <c r="C86" s="12">
        <v>278.7</v>
      </c>
      <c r="D86" s="12">
        <f t="shared" si="6"/>
        <v>137.05555555555554</v>
      </c>
      <c r="E86" s="20">
        <v>8.3800000000000008</v>
      </c>
      <c r="F86" s="20">
        <f t="shared" si="7"/>
        <v>83.800000000000011</v>
      </c>
      <c r="G86" s="21">
        <v>82</v>
      </c>
      <c r="H86" s="22">
        <v>136.69999999999999</v>
      </c>
      <c r="I86" s="22">
        <f t="shared" si="8"/>
        <v>23.67</v>
      </c>
      <c r="J86" s="18">
        <v>12.2</v>
      </c>
      <c r="K86" s="18">
        <f t="shared" si="5"/>
        <v>122</v>
      </c>
      <c r="L86" s="19">
        <v>260</v>
      </c>
      <c r="M86" s="19">
        <f t="shared" si="9"/>
        <v>2.6</v>
      </c>
      <c r="N86" s="13">
        <v>620</v>
      </c>
      <c r="O86" s="4"/>
      <c r="P86" s="10">
        <v>67.099999999999994</v>
      </c>
      <c r="Q86" s="11">
        <v>71.900000000000006</v>
      </c>
      <c r="R86" s="5"/>
      <c r="S86" s="6"/>
      <c r="T86" s="7"/>
      <c r="U86" s="8"/>
    </row>
    <row r="87" spans="1:21">
      <c r="A87" s="9">
        <v>40111.672025462962</v>
      </c>
      <c r="B87" s="44">
        <v>42.5</v>
      </c>
      <c r="C87" s="12">
        <v>247.6</v>
      </c>
      <c r="D87" s="12">
        <f t="shared" si="6"/>
        <v>119.77777777777777</v>
      </c>
      <c r="E87" s="20">
        <v>8.19</v>
      </c>
      <c r="F87" s="20">
        <f t="shared" si="7"/>
        <v>81.899999999999991</v>
      </c>
      <c r="G87" s="21">
        <v>83.1</v>
      </c>
      <c r="H87" s="22">
        <v>142.1</v>
      </c>
      <c r="I87" s="22">
        <f t="shared" si="8"/>
        <v>24.209999999999997</v>
      </c>
      <c r="J87" s="18">
        <v>12.4</v>
      </c>
      <c r="K87" s="18">
        <f t="shared" si="5"/>
        <v>124</v>
      </c>
      <c r="L87" s="19">
        <v>267</v>
      </c>
      <c r="M87" s="19">
        <f t="shared" si="9"/>
        <v>2.67</v>
      </c>
      <c r="N87" s="13">
        <v>652</v>
      </c>
      <c r="O87" s="4"/>
      <c r="P87" s="10">
        <v>67</v>
      </c>
      <c r="Q87" s="11">
        <v>72</v>
      </c>
      <c r="R87" s="5"/>
      <c r="S87" s="6"/>
      <c r="T87" s="7"/>
      <c r="U87" s="8"/>
    </row>
    <row r="88" spans="1:21">
      <c r="A88" s="9">
        <v>40111.672372685185</v>
      </c>
      <c r="B88" s="44">
        <v>43</v>
      </c>
      <c r="C88" s="12">
        <v>279.8</v>
      </c>
      <c r="D88" s="12">
        <f t="shared" si="6"/>
        <v>137.66666666666666</v>
      </c>
      <c r="E88" s="20">
        <v>8.67</v>
      </c>
      <c r="F88" s="20">
        <f t="shared" si="7"/>
        <v>86.7</v>
      </c>
      <c r="G88" s="21">
        <v>82.2</v>
      </c>
      <c r="H88" s="22">
        <v>128.69999999999999</v>
      </c>
      <c r="I88" s="22">
        <f t="shared" si="8"/>
        <v>22.869999999999997</v>
      </c>
      <c r="J88" s="18">
        <v>11.9</v>
      </c>
      <c r="K88" s="18">
        <f t="shared" si="5"/>
        <v>119</v>
      </c>
      <c r="L88" s="19">
        <v>451</v>
      </c>
      <c r="M88" s="19">
        <f t="shared" si="9"/>
        <v>4.51</v>
      </c>
      <c r="N88" s="13">
        <v>1041</v>
      </c>
      <c r="O88" s="4"/>
      <c r="P88" s="10">
        <v>67.2</v>
      </c>
      <c r="Q88" s="11">
        <v>72</v>
      </c>
      <c r="R88" s="5"/>
      <c r="S88" s="6"/>
      <c r="T88" s="7"/>
      <c r="U88" s="8"/>
    </row>
    <row r="89" spans="1:21">
      <c r="A89" s="9">
        <v>40111.672719907408</v>
      </c>
      <c r="B89" s="44">
        <v>43.5</v>
      </c>
      <c r="C89" s="12">
        <v>283</v>
      </c>
      <c r="D89" s="12">
        <f t="shared" si="6"/>
        <v>139.44444444444443</v>
      </c>
      <c r="E89" s="20">
        <v>8.76</v>
      </c>
      <c r="F89" s="20">
        <f t="shared" si="7"/>
        <v>87.6</v>
      </c>
      <c r="G89" s="21">
        <v>82.1</v>
      </c>
      <c r="H89" s="22">
        <v>126.2</v>
      </c>
      <c r="I89" s="22">
        <f t="shared" si="8"/>
        <v>22.62</v>
      </c>
      <c r="J89" s="18">
        <v>11.8</v>
      </c>
      <c r="K89" s="18">
        <f t="shared" si="5"/>
        <v>118</v>
      </c>
      <c r="L89" s="19">
        <v>542</v>
      </c>
      <c r="M89" s="19">
        <f t="shared" si="9"/>
        <v>5.42</v>
      </c>
      <c r="N89" s="13">
        <v>1237</v>
      </c>
      <c r="O89" s="4"/>
      <c r="P89" s="10">
        <v>67.3</v>
      </c>
      <c r="Q89" s="11">
        <v>72</v>
      </c>
      <c r="R89" s="5"/>
      <c r="S89" s="6"/>
      <c r="T89" s="7"/>
      <c r="U89" s="8"/>
    </row>
    <row r="90" spans="1:21">
      <c r="A90" s="9">
        <v>40111.673067129625</v>
      </c>
      <c r="B90" s="44">
        <v>44</v>
      </c>
      <c r="C90" s="12">
        <v>285.3</v>
      </c>
      <c r="D90" s="12">
        <f t="shared" si="6"/>
        <v>140.72222222222223</v>
      </c>
      <c r="E90" s="20">
        <v>8.9499999999999993</v>
      </c>
      <c r="F90" s="20">
        <f t="shared" si="7"/>
        <v>89.5</v>
      </c>
      <c r="G90" s="21">
        <v>82.2</v>
      </c>
      <c r="H90" s="22">
        <v>121.4</v>
      </c>
      <c r="I90" s="22">
        <f t="shared" si="8"/>
        <v>22.14</v>
      </c>
      <c r="J90" s="18">
        <v>11.6</v>
      </c>
      <c r="K90" s="18">
        <f t="shared" si="5"/>
        <v>116</v>
      </c>
      <c r="L90" s="19">
        <v>517</v>
      </c>
      <c r="M90" s="19">
        <f t="shared" si="9"/>
        <v>5.17</v>
      </c>
      <c r="N90" s="13">
        <v>1155</v>
      </c>
      <c r="O90" s="4"/>
      <c r="P90" s="10">
        <v>67.2</v>
      </c>
      <c r="Q90" s="11">
        <v>72</v>
      </c>
      <c r="R90" s="5"/>
      <c r="S90" s="6"/>
      <c r="T90" s="7"/>
      <c r="U90" s="8"/>
    </row>
    <row r="91" spans="1:21">
      <c r="A91" s="9">
        <v>40111.673414351848</v>
      </c>
      <c r="B91" s="44">
        <v>44.5</v>
      </c>
      <c r="C91" s="12">
        <v>288</v>
      </c>
      <c r="D91" s="12">
        <f t="shared" si="6"/>
        <v>142.22222222222223</v>
      </c>
      <c r="E91" s="20">
        <v>8.57</v>
      </c>
      <c r="F91" s="20">
        <f t="shared" si="7"/>
        <v>85.7</v>
      </c>
      <c r="G91" s="21">
        <v>81.8</v>
      </c>
      <c r="H91" s="22">
        <v>131.19999999999999</v>
      </c>
      <c r="I91" s="22">
        <f t="shared" si="8"/>
        <v>23.119999999999997</v>
      </c>
      <c r="J91" s="18">
        <v>12</v>
      </c>
      <c r="K91" s="18">
        <f t="shared" si="5"/>
        <v>120</v>
      </c>
      <c r="L91" s="19">
        <v>486</v>
      </c>
      <c r="M91" s="19">
        <f t="shared" si="9"/>
        <v>4.8599999999999994</v>
      </c>
      <c r="N91" s="13">
        <v>1134</v>
      </c>
      <c r="O91" s="4"/>
      <c r="P91" s="10">
        <v>67.7</v>
      </c>
      <c r="Q91" s="11">
        <v>72.099999999999994</v>
      </c>
      <c r="R91" s="5"/>
      <c r="S91" s="6"/>
      <c r="T91" s="7"/>
      <c r="U91" s="8"/>
    </row>
    <row r="92" spans="1:21">
      <c r="A92" s="9">
        <v>40111.673761574071</v>
      </c>
      <c r="B92" s="44">
        <v>45</v>
      </c>
      <c r="C92" s="12">
        <v>290.10000000000002</v>
      </c>
      <c r="D92" s="12">
        <f t="shared" si="6"/>
        <v>143.38888888888889</v>
      </c>
      <c r="E92" s="20">
        <v>8.19</v>
      </c>
      <c r="F92" s="20">
        <f t="shared" si="7"/>
        <v>81.899999999999991</v>
      </c>
      <c r="G92" s="21">
        <v>81.3</v>
      </c>
      <c r="H92" s="22">
        <v>142</v>
      </c>
      <c r="I92" s="22">
        <f t="shared" si="8"/>
        <v>24.2</v>
      </c>
      <c r="J92" s="18">
        <v>12.4</v>
      </c>
      <c r="K92" s="18">
        <f t="shared" si="5"/>
        <v>124</v>
      </c>
      <c r="L92" s="19">
        <v>453</v>
      </c>
      <c r="M92" s="19">
        <f t="shared" si="9"/>
        <v>4.53</v>
      </c>
      <c r="N92" s="13">
        <v>1106</v>
      </c>
      <c r="O92" s="4"/>
      <c r="P92" s="10">
        <v>67.5</v>
      </c>
      <c r="Q92" s="11">
        <v>72.099999999999994</v>
      </c>
      <c r="R92" s="5"/>
      <c r="S92" s="6"/>
      <c r="T92" s="7"/>
      <c r="U92" s="8"/>
    </row>
    <row r="93" spans="1:21">
      <c r="A93" s="9">
        <v>40111.674108796295</v>
      </c>
      <c r="B93" s="44">
        <v>45.5</v>
      </c>
      <c r="C93" s="12">
        <v>289.10000000000002</v>
      </c>
      <c r="D93" s="12">
        <f t="shared" si="6"/>
        <v>142.83333333333334</v>
      </c>
      <c r="E93" s="20">
        <v>7.9</v>
      </c>
      <c r="F93" s="20">
        <f t="shared" si="7"/>
        <v>79</v>
      </c>
      <c r="G93" s="21">
        <v>81</v>
      </c>
      <c r="H93" s="22">
        <v>150.69999999999999</v>
      </c>
      <c r="I93" s="22">
        <f t="shared" si="8"/>
        <v>25.069999999999997</v>
      </c>
      <c r="J93" s="18">
        <v>12.7</v>
      </c>
      <c r="K93" s="18">
        <f t="shared" si="5"/>
        <v>127</v>
      </c>
      <c r="L93" s="19">
        <v>419</v>
      </c>
      <c r="M93" s="19">
        <f t="shared" si="9"/>
        <v>4.1900000000000004</v>
      </c>
      <c r="N93" s="13">
        <v>1060</v>
      </c>
      <c r="O93" s="4"/>
      <c r="P93" s="10">
        <v>66.8</v>
      </c>
      <c r="Q93" s="11">
        <v>72.2</v>
      </c>
      <c r="R93" s="5"/>
      <c r="S93" s="6"/>
      <c r="T93" s="7"/>
      <c r="U93" s="8"/>
    </row>
    <row r="94" spans="1:21">
      <c r="A94" s="9">
        <v>40111.674456018518</v>
      </c>
      <c r="B94" s="44">
        <v>46</v>
      </c>
      <c r="C94" s="12">
        <v>291.7</v>
      </c>
      <c r="D94" s="12">
        <f t="shared" si="6"/>
        <v>144.27777777777777</v>
      </c>
      <c r="E94" s="20">
        <v>7.81</v>
      </c>
      <c r="F94" s="20">
        <f t="shared" si="7"/>
        <v>78.099999999999994</v>
      </c>
      <c r="G94" s="21">
        <v>80.8</v>
      </c>
      <c r="H94" s="22">
        <v>153.69999999999999</v>
      </c>
      <c r="I94" s="22">
        <f t="shared" si="8"/>
        <v>25.369999999999997</v>
      </c>
      <c r="J94" s="18">
        <v>12.8</v>
      </c>
      <c r="K94" s="18">
        <f t="shared" si="5"/>
        <v>128</v>
      </c>
      <c r="L94" s="19">
        <v>388</v>
      </c>
      <c r="M94" s="19">
        <f t="shared" si="9"/>
        <v>3.88</v>
      </c>
      <c r="N94" s="13">
        <v>994</v>
      </c>
      <c r="O94" s="4"/>
      <c r="P94" s="10">
        <v>67.2</v>
      </c>
      <c r="Q94" s="11">
        <v>72.2</v>
      </c>
      <c r="R94" s="5"/>
      <c r="S94" s="6"/>
      <c r="T94" s="7"/>
      <c r="U94" s="8"/>
    </row>
    <row r="95" spans="1:21">
      <c r="A95" s="9">
        <v>40111.674803240741</v>
      </c>
      <c r="B95" s="44">
        <v>46.5</v>
      </c>
      <c r="C95" s="12">
        <v>291.8</v>
      </c>
      <c r="D95" s="12">
        <f t="shared" si="6"/>
        <v>144.33333333333334</v>
      </c>
      <c r="E95" s="20">
        <v>7.81</v>
      </c>
      <c r="F95" s="20">
        <f t="shared" si="7"/>
        <v>78.099999999999994</v>
      </c>
      <c r="G95" s="21">
        <v>80.900000000000006</v>
      </c>
      <c r="H95" s="22">
        <v>153.80000000000001</v>
      </c>
      <c r="I95" s="22">
        <f t="shared" si="8"/>
        <v>25.380000000000003</v>
      </c>
      <c r="J95" s="18">
        <v>12.8</v>
      </c>
      <c r="K95" s="18">
        <f t="shared" si="5"/>
        <v>128</v>
      </c>
      <c r="L95" s="19">
        <v>361</v>
      </c>
      <c r="M95" s="19">
        <f t="shared" si="9"/>
        <v>3.61</v>
      </c>
      <c r="N95" s="13">
        <v>925</v>
      </c>
      <c r="O95" s="4"/>
      <c r="P95" s="10">
        <v>67.8</v>
      </c>
      <c r="Q95" s="11">
        <v>72.2</v>
      </c>
      <c r="R95" s="5"/>
      <c r="S95" s="6"/>
      <c r="T95" s="7"/>
      <c r="U95" s="8"/>
    </row>
    <row r="96" spans="1:21">
      <c r="A96" s="9">
        <v>40111.675150462965</v>
      </c>
      <c r="B96" s="44">
        <v>47</v>
      </c>
      <c r="C96" s="12">
        <v>295</v>
      </c>
      <c r="D96" s="12">
        <f t="shared" si="6"/>
        <v>146.11111111111111</v>
      </c>
      <c r="E96" s="20">
        <v>7.81</v>
      </c>
      <c r="F96" s="20">
        <f t="shared" si="7"/>
        <v>78.099999999999994</v>
      </c>
      <c r="G96" s="21">
        <v>80.7</v>
      </c>
      <c r="H96" s="22">
        <v>153.80000000000001</v>
      </c>
      <c r="I96" s="22">
        <f t="shared" si="8"/>
        <v>25.380000000000003</v>
      </c>
      <c r="J96" s="18">
        <v>12.8</v>
      </c>
      <c r="K96" s="18">
        <f t="shared" si="5"/>
        <v>128</v>
      </c>
      <c r="L96" s="19">
        <v>340</v>
      </c>
      <c r="M96" s="19">
        <f t="shared" si="9"/>
        <v>3.4000000000000004</v>
      </c>
      <c r="N96" s="13">
        <v>871</v>
      </c>
      <c r="O96" s="4"/>
      <c r="P96" s="10">
        <v>67.5</v>
      </c>
      <c r="Q96" s="11">
        <v>72.3</v>
      </c>
      <c r="R96" s="5"/>
      <c r="S96" s="6"/>
      <c r="T96" s="7"/>
      <c r="U96" s="8"/>
    </row>
    <row r="97" spans="1:21">
      <c r="A97" s="9">
        <v>40111.675497685181</v>
      </c>
      <c r="B97" s="44">
        <v>47.5</v>
      </c>
      <c r="C97" s="12">
        <v>290.60000000000002</v>
      </c>
      <c r="D97" s="12">
        <f t="shared" si="6"/>
        <v>143.66666666666669</v>
      </c>
      <c r="E97" s="20">
        <v>7.81</v>
      </c>
      <c r="F97" s="20">
        <f t="shared" si="7"/>
        <v>78.099999999999994</v>
      </c>
      <c r="G97" s="21">
        <v>80.900000000000006</v>
      </c>
      <c r="H97" s="22">
        <v>153.80000000000001</v>
      </c>
      <c r="I97" s="22">
        <f t="shared" si="8"/>
        <v>25.380000000000003</v>
      </c>
      <c r="J97" s="18">
        <v>12.8</v>
      </c>
      <c r="K97" s="18">
        <f t="shared" si="5"/>
        <v>128</v>
      </c>
      <c r="L97" s="19">
        <v>335</v>
      </c>
      <c r="M97" s="19">
        <f t="shared" si="9"/>
        <v>3.35</v>
      </c>
      <c r="N97" s="13">
        <v>858</v>
      </c>
      <c r="O97" s="4"/>
      <c r="P97" s="10">
        <v>68</v>
      </c>
      <c r="Q97" s="11">
        <v>72.3</v>
      </c>
      <c r="R97" s="5"/>
      <c r="S97" s="6"/>
      <c r="T97" s="7"/>
      <c r="U97" s="8"/>
    </row>
    <row r="98" spans="1:21">
      <c r="A98" s="9">
        <v>40111.675844907404</v>
      </c>
      <c r="B98" s="44">
        <v>48</v>
      </c>
      <c r="C98" s="12">
        <v>281.60000000000002</v>
      </c>
      <c r="D98" s="12">
        <f t="shared" si="6"/>
        <v>138.66666666666669</v>
      </c>
      <c r="E98" s="20">
        <v>7.81</v>
      </c>
      <c r="F98" s="20">
        <f t="shared" si="7"/>
        <v>78.099999999999994</v>
      </c>
      <c r="G98" s="21">
        <v>81.3</v>
      </c>
      <c r="H98" s="22">
        <v>153.80000000000001</v>
      </c>
      <c r="I98" s="22">
        <f t="shared" si="8"/>
        <v>25.380000000000003</v>
      </c>
      <c r="J98" s="18">
        <v>12.8</v>
      </c>
      <c r="K98" s="18">
        <f t="shared" si="5"/>
        <v>128</v>
      </c>
      <c r="L98" s="19">
        <v>337</v>
      </c>
      <c r="M98" s="19">
        <f t="shared" si="9"/>
        <v>3.37</v>
      </c>
      <c r="N98" s="13">
        <v>863</v>
      </c>
      <c r="O98" s="4"/>
      <c r="P98" s="10">
        <v>68.099999999999994</v>
      </c>
      <c r="Q98" s="11">
        <v>72.3</v>
      </c>
      <c r="R98" s="5"/>
      <c r="S98" s="6"/>
      <c r="T98" s="7"/>
      <c r="U98" s="8"/>
    </row>
    <row r="99" spans="1:21">
      <c r="A99" s="9">
        <v>40111.676192129627</v>
      </c>
      <c r="B99" s="44">
        <v>48.5</v>
      </c>
      <c r="C99" s="12">
        <v>282.39999999999998</v>
      </c>
      <c r="D99" s="12">
        <f t="shared" si="6"/>
        <v>139.11111111111109</v>
      </c>
      <c r="E99" s="20">
        <v>7.71</v>
      </c>
      <c r="F99" s="20">
        <f t="shared" si="7"/>
        <v>77.099999999999994</v>
      </c>
      <c r="G99" s="21">
        <v>81.2</v>
      </c>
      <c r="H99" s="22">
        <v>156.9</v>
      </c>
      <c r="I99" s="22">
        <f t="shared" si="8"/>
        <v>25.689999999999998</v>
      </c>
      <c r="J99" s="18">
        <v>12.9</v>
      </c>
      <c r="K99" s="18">
        <f t="shared" si="5"/>
        <v>129</v>
      </c>
      <c r="L99" s="19">
        <v>343</v>
      </c>
      <c r="M99" s="19">
        <f t="shared" si="9"/>
        <v>3.4299999999999997</v>
      </c>
      <c r="N99" s="13">
        <v>889</v>
      </c>
      <c r="O99" s="4"/>
      <c r="P99" s="10">
        <v>68</v>
      </c>
      <c r="Q99" s="11">
        <v>72.3</v>
      </c>
      <c r="R99" s="5"/>
      <c r="S99" s="6"/>
      <c r="T99" s="7"/>
      <c r="U99" s="8"/>
    </row>
    <row r="100" spans="1:21">
      <c r="A100" s="9">
        <v>40111.676539351851</v>
      </c>
      <c r="B100" s="44">
        <v>49</v>
      </c>
      <c r="C100" s="12">
        <v>285.10000000000002</v>
      </c>
      <c r="D100" s="12">
        <f t="shared" si="6"/>
        <v>140.61111111111111</v>
      </c>
      <c r="E100" s="20">
        <v>7.81</v>
      </c>
      <c r="F100" s="20">
        <f t="shared" si="7"/>
        <v>78.099999999999994</v>
      </c>
      <c r="G100" s="21">
        <v>81.2</v>
      </c>
      <c r="H100" s="22">
        <v>153.80000000000001</v>
      </c>
      <c r="I100" s="22">
        <f t="shared" si="8"/>
        <v>25.380000000000003</v>
      </c>
      <c r="J100" s="18">
        <v>12.8</v>
      </c>
      <c r="K100" s="18">
        <f t="shared" si="5"/>
        <v>128</v>
      </c>
      <c r="L100" s="19">
        <v>349</v>
      </c>
      <c r="M100" s="19">
        <f t="shared" si="9"/>
        <v>3.49</v>
      </c>
      <c r="N100" s="13">
        <v>894</v>
      </c>
      <c r="O100" s="4"/>
      <c r="P100" s="10">
        <v>68.2</v>
      </c>
      <c r="Q100" s="11">
        <v>72.400000000000006</v>
      </c>
      <c r="R100" s="5"/>
      <c r="S100" s="6"/>
      <c r="T100" s="7"/>
      <c r="U100" s="8"/>
    </row>
    <row r="101" spans="1:21">
      <c r="A101" s="9">
        <v>40111.676886574074</v>
      </c>
      <c r="B101" s="44">
        <v>49.5</v>
      </c>
      <c r="C101" s="12">
        <v>285</v>
      </c>
      <c r="D101" s="12">
        <f t="shared" si="6"/>
        <v>140.55555555555554</v>
      </c>
      <c r="E101" s="20">
        <v>7.81</v>
      </c>
      <c r="F101" s="20">
        <f t="shared" si="7"/>
        <v>78.099999999999994</v>
      </c>
      <c r="G101" s="21">
        <v>81.2</v>
      </c>
      <c r="H101" s="22">
        <v>153.80000000000001</v>
      </c>
      <c r="I101" s="22">
        <f t="shared" si="8"/>
        <v>25.380000000000003</v>
      </c>
      <c r="J101" s="18">
        <v>12.8</v>
      </c>
      <c r="K101" s="18">
        <f t="shared" si="5"/>
        <v>128</v>
      </c>
      <c r="L101" s="19">
        <v>352</v>
      </c>
      <c r="M101" s="19">
        <f t="shared" si="9"/>
        <v>3.52</v>
      </c>
      <c r="N101" s="13">
        <v>901</v>
      </c>
      <c r="O101" s="4"/>
      <c r="P101" s="10">
        <v>68.2</v>
      </c>
      <c r="Q101" s="11">
        <v>72.400000000000006</v>
      </c>
      <c r="R101" s="5"/>
      <c r="S101" s="6"/>
      <c r="T101" s="7"/>
      <c r="U101" s="8"/>
    </row>
    <row r="102" spans="1:21">
      <c r="A102" s="9">
        <v>40111.677233796298</v>
      </c>
      <c r="B102" s="44">
        <v>50</v>
      </c>
      <c r="C102" s="12">
        <v>282.2</v>
      </c>
      <c r="D102" s="12">
        <f t="shared" si="6"/>
        <v>139</v>
      </c>
      <c r="E102" s="20">
        <v>7.81</v>
      </c>
      <c r="F102" s="20">
        <f t="shared" si="7"/>
        <v>78.099999999999994</v>
      </c>
      <c r="G102" s="21">
        <v>81.3</v>
      </c>
      <c r="H102" s="22">
        <v>153.80000000000001</v>
      </c>
      <c r="I102" s="22">
        <f t="shared" si="8"/>
        <v>25.380000000000003</v>
      </c>
      <c r="J102" s="18">
        <v>12.8</v>
      </c>
      <c r="K102" s="18">
        <f t="shared" si="5"/>
        <v>128</v>
      </c>
      <c r="L102" s="19">
        <v>342</v>
      </c>
      <c r="M102" s="19">
        <f t="shared" si="9"/>
        <v>3.42</v>
      </c>
      <c r="N102" s="13">
        <v>876</v>
      </c>
      <c r="O102" s="4"/>
      <c r="P102" s="10">
        <v>67.7</v>
      </c>
      <c r="Q102" s="11">
        <v>72.400000000000006</v>
      </c>
      <c r="R102" s="5"/>
      <c r="S102" s="6"/>
      <c r="T102" s="7"/>
      <c r="U102" s="8"/>
    </row>
    <row r="103" spans="1:21">
      <c r="A103" s="9">
        <v>40111.677581018514</v>
      </c>
      <c r="B103" s="44">
        <v>50.5</v>
      </c>
      <c r="C103" s="12">
        <v>286.7</v>
      </c>
      <c r="D103" s="12">
        <f t="shared" si="6"/>
        <v>141.5</v>
      </c>
      <c r="E103" s="20">
        <v>7.81</v>
      </c>
      <c r="F103" s="20">
        <f t="shared" si="7"/>
        <v>78.099999999999994</v>
      </c>
      <c r="G103" s="21">
        <v>81.099999999999994</v>
      </c>
      <c r="H103" s="22">
        <v>153.80000000000001</v>
      </c>
      <c r="I103" s="22">
        <f t="shared" si="8"/>
        <v>25.380000000000003</v>
      </c>
      <c r="J103" s="18">
        <v>12.8</v>
      </c>
      <c r="K103" s="18">
        <f t="shared" si="5"/>
        <v>128</v>
      </c>
      <c r="L103" s="19">
        <v>330</v>
      </c>
      <c r="M103" s="19">
        <f t="shared" si="9"/>
        <v>3.3000000000000003</v>
      </c>
      <c r="N103" s="13">
        <v>845</v>
      </c>
      <c r="O103" s="4"/>
      <c r="P103" s="10">
        <v>68</v>
      </c>
      <c r="Q103" s="11">
        <v>72.5</v>
      </c>
      <c r="R103" s="5"/>
      <c r="S103" s="6"/>
      <c r="T103" s="7"/>
      <c r="U103" s="8"/>
    </row>
    <row r="104" spans="1:21">
      <c r="A104" s="9">
        <v>40111.677928240737</v>
      </c>
      <c r="B104" s="44">
        <v>51</v>
      </c>
      <c r="C104" s="12">
        <v>283.7</v>
      </c>
      <c r="D104" s="12">
        <f t="shared" si="6"/>
        <v>139.83333333333331</v>
      </c>
      <c r="E104" s="20">
        <v>7.81</v>
      </c>
      <c r="F104" s="20">
        <f t="shared" si="7"/>
        <v>78.099999999999994</v>
      </c>
      <c r="G104" s="21">
        <v>81.2</v>
      </c>
      <c r="H104" s="22">
        <v>153.80000000000001</v>
      </c>
      <c r="I104" s="22">
        <f t="shared" si="8"/>
        <v>25.380000000000003</v>
      </c>
      <c r="J104" s="18">
        <v>12.8</v>
      </c>
      <c r="K104" s="18">
        <f t="shared" si="5"/>
        <v>128</v>
      </c>
      <c r="L104" s="19">
        <v>322</v>
      </c>
      <c r="M104" s="19">
        <f t="shared" si="9"/>
        <v>3.2199999999999998</v>
      </c>
      <c r="N104" s="13">
        <v>825</v>
      </c>
      <c r="O104" s="4"/>
      <c r="P104" s="10">
        <v>67.8</v>
      </c>
      <c r="Q104" s="11">
        <v>72.5</v>
      </c>
      <c r="R104" s="5"/>
      <c r="S104" s="6"/>
      <c r="T104" s="7"/>
      <c r="U104" s="8"/>
    </row>
    <row r="105" spans="1:21">
      <c r="A105" s="9">
        <v>40111.67827546296</v>
      </c>
      <c r="B105" s="44">
        <v>51.5</v>
      </c>
      <c r="C105" s="12">
        <v>286.39999999999998</v>
      </c>
      <c r="D105" s="12">
        <f t="shared" si="6"/>
        <v>141.33333333333331</v>
      </c>
      <c r="E105" s="20">
        <v>7.71</v>
      </c>
      <c r="F105" s="20">
        <f t="shared" si="7"/>
        <v>77.099999999999994</v>
      </c>
      <c r="G105" s="21">
        <v>81</v>
      </c>
      <c r="H105" s="22">
        <v>156.9</v>
      </c>
      <c r="I105" s="22">
        <f t="shared" si="8"/>
        <v>25.689999999999998</v>
      </c>
      <c r="J105" s="18">
        <v>12.9</v>
      </c>
      <c r="K105" s="18">
        <f t="shared" si="5"/>
        <v>129</v>
      </c>
      <c r="L105" s="19">
        <v>317</v>
      </c>
      <c r="M105" s="19">
        <f t="shared" si="9"/>
        <v>3.17</v>
      </c>
      <c r="N105" s="13">
        <v>822</v>
      </c>
      <c r="O105" s="4"/>
      <c r="P105" s="10">
        <v>68.099999999999994</v>
      </c>
      <c r="Q105" s="11">
        <v>72.5</v>
      </c>
      <c r="R105" s="5"/>
      <c r="S105" s="6"/>
      <c r="T105" s="7"/>
      <c r="U105" s="8"/>
    </row>
    <row r="106" spans="1:21">
      <c r="A106" s="9">
        <v>40111.678622685184</v>
      </c>
      <c r="B106" s="44">
        <v>52</v>
      </c>
      <c r="C106" s="12">
        <v>291</v>
      </c>
      <c r="D106" s="12">
        <f t="shared" si="6"/>
        <v>143.88888888888889</v>
      </c>
      <c r="E106" s="20">
        <v>7.71</v>
      </c>
      <c r="F106" s="20">
        <f t="shared" si="7"/>
        <v>77.099999999999994</v>
      </c>
      <c r="G106" s="21">
        <v>80.8</v>
      </c>
      <c r="H106" s="22">
        <v>156.9</v>
      </c>
      <c r="I106" s="22">
        <f t="shared" si="8"/>
        <v>25.689999999999998</v>
      </c>
      <c r="J106" s="18">
        <v>12.9</v>
      </c>
      <c r="K106" s="18">
        <f t="shared" si="5"/>
        <v>129</v>
      </c>
      <c r="L106" s="19">
        <v>324</v>
      </c>
      <c r="M106" s="19">
        <f t="shared" si="9"/>
        <v>3.2399999999999998</v>
      </c>
      <c r="N106" s="13">
        <v>840</v>
      </c>
      <c r="O106" s="4"/>
      <c r="P106" s="10">
        <v>68.3</v>
      </c>
      <c r="Q106" s="11">
        <v>72.5</v>
      </c>
      <c r="R106" s="5"/>
      <c r="S106" s="6"/>
      <c r="T106" s="7"/>
      <c r="U106" s="8"/>
    </row>
    <row r="107" spans="1:21">
      <c r="A107" s="9">
        <v>40111.678969907407</v>
      </c>
      <c r="B107" s="44">
        <v>52.5</v>
      </c>
      <c r="C107" s="12">
        <v>289.5</v>
      </c>
      <c r="D107" s="12">
        <f t="shared" si="6"/>
        <v>143.05555555555554</v>
      </c>
      <c r="E107" s="20">
        <v>7.71</v>
      </c>
      <c r="F107" s="20">
        <f t="shared" si="7"/>
        <v>77.099999999999994</v>
      </c>
      <c r="G107" s="21">
        <v>80.900000000000006</v>
      </c>
      <c r="H107" s="22">
        <v>156.9</v>
      </c>
      <c r="I107" s="22">
        <f t="shared" si="8"/>
        <v>25.689999999999998</v>
      </c>
      <c r="J107" s="18">
        <v>12.9</v>
      </c>
      <c r="K107" s="18">
        <f t="shared" si="5"/>
        <v>129</v>
      </c>
      <c r="L107" s="19">
        <v>335</v>
      </c>
      <c r="M107" s="19">
        <f t="shared" si="9"/>
        <v>3.35</v>
      </c>
      <c r="N107" s="13">
        <v>869</v>
      </c>
      <c r="O107" s="4"/>
      <c r="P107" s="10">
        <v>68.400000000000006</v>
      </c>
      <c r="Q107" s="11">
        <v>72.599999999999994</v>
      </c>
      <c r="R107" s="5"/>
      <c r="S107" s="6"/>
      <c r="T107" s="7"/>
      <c r="U107" s="8"/>
    </row>
    <row r="108" spans="1:21">
      <c r="A108" s="9">
        <v>40111.67931712963</v>
      </c>
      <c r="B108" s="44">
        <v>53</v>
      </c>
      <c r="C108" s="12">
        <v>293.5</v>
      </c>
      <c r="D108" s="12">
        <f t="shared" si="6"/>
        <v>145.27777777777777</v>
      </c>
      <c r="E108" s="20">
        <v>7.62</v>
      </c>
      <c r="F108" s="20">
        <f t="shared" si="7"/>
        <v>76.2</v>
      </c>
      <c r="G108" s="21">
        <v>80.599999999999994</v>
      </c>
      <c r="H108" s="22">
        <v>160.1</v>
      </c>
      <c r="I108" s="22">
        <f t="shared" si="8"/>
        <v>26.010000000000005</v>
      </c>
      <c r="J108" s="18">
        <v>13</v>
      </c>
      <c r="K108" s="18">
        <f t="shared" si="5"/>
        <v>130</v>
      </c>
      <c r="L108" s="19">
        <v>346</v>
      </c>
      <c r="M108" s="19">
        <f t="shared" si="9"/>
        <v>3.46</v>
      </c>
      <c r="N108" s="13">
        <v>908</v>
      </c>
      <c r="O108" s="4"/>
      <c r="P108" s="10">
        <v>68.5</v>
      </c>
      <c r="Q108" s="11">
        <v>72.599999999999994</v>
      </c>
      <c r="R108" s="5"/>
      <c r="S108" s="6"/>
      <c r="T108" s="7"/>
      <c r="U108" s="8"/>
    </row>
    <row r="109" spans="1:21">
      <c r="A109" s="9">
        <v>40111.679664351854</v>
      </c>
      <c r="B109" s="44">
        <v>53.5</v>
      </c>
      <c r="C109" s="12">
        <v>291.5</v>
      </c>
      <c r="D109" s="12">
        <f t="shared" si="6"/>
        <v>144.16666666666666</v>
      </c>
      <c r="E109" s="20">
        <v>7.43</v>
      </c>
      <c r="F109" s="20">
        <f t="shared" si="7"/>
        <v>74.3</v>
      </c>
      <c r="G109" s="21">
        <v>80.3</v>
      </c>
      <c r="H109" s="22">
        <v>166.7</v>
      </c>
      <c r="I109" s="22">
        <f t="shared" si="8"/>
        <v>26.669999999999998</v>
      </c>
      <c r="J109" s="18">
        <v>13.2</v>
      </c>
      <c r="K109" s="18">
        <f t="shared" si="5"/>
        <v>132</v>
      </c>
      <c r="L109" s="19">
        <v>366</v>
      </c>
      <c r="M109" s="19">
        <f t="shared" si="9"/>
        <v>3.66</v>
      </c>
      <c r="N109" s="13">
        <v>985</v>
      </c>
      <c r="O109" s="4"/>
      <c r="P109" s="10">
        <v>67.3</v>
      </c>
      <c r="Q109" s="11">
        <v>72.599999999999994</v>
      </c>
      <c r="R109" s="5"/>
      <c r="S109" s="6"/>
      <c r="T109" s="7"/>
      <c r="U109" s="8"/>
    </row>
    <row r="110" spans="1:21">
      <c r="A110" s="9">
        <v>40111.68001157407</v>
      </c>
      <c r="B110" s="44">
        <v>54</v>
      </c>
      <c r="C110" s="12">
        <v>295.7</v>
      </c>
      <c r="D110" s="12">
        <f t="shared" si="6"/>
        <v>146.5</v>
      </c>
      <c r="E110" s="20">
        <v>7.33</v>
      </c>
      <c r="F110" s="20">
        <f t="shared" si="7"/>
        <v>73.3</v>
      </c>
      <c r="G110" s="21">
        <v>80.099999999999994</v>
      </c>
      <c r="H110" s="22">
        <v>170.1</v>
      </c>
      <c r="I110" s="22">
        <f t="shared" si="8"/>
        <v>27.01</v>
      </c>
      <c r="J110" s="18">
        <v>13.3</v>
      </c>
      <c r="K110" s="18">
        <f t="shared" si="5"/>
        <v>133</v>
      </c>
      <c r="L110" s="19">
        <v>385</v>
      </c>
      <c r="M110" s="19">
        <f t="shared" si="9"/>
        <v>3.85</v>
      </c>
      <c r="N110" s="13">
        <v>1050</v>
      </c>
      <c r="O110" s="4"/>
      <c r="P110" s="10">
        <v>68.099999999999994</v>
      </c>
      <c r="Q110" s="11">
        <v>72.599999999999994</v>
      </c>
      <c r="R110" s="5"/>
      <c r="S110" s="6"/>
      <c r="T110" s="7"/>
      <c r="U110" s="8"/>
    </row>
    <row r="111" spans="1:21">
      <c r="A111" s="9">
        <v>40111.680358796293</v>
      </c>
      <c r="B111" s="44">
        <v>54.5</v>
      </c>
      <c r="C111" s="12">
        <v>295.89999999999998</v>
      </c>
      <c r="D111" s="12">
        <f t="shared" si="6"/>
        <v>146.61111111111109</v>
      </c>
      <c r="E111" s="20">
        <v>7.14</v>
      </c>
      <c r="F111" s="20">
        <f t="shared" si="7"/>
        <v>71.399999999999991</v>
      </c>
      <c r="G111" s="21">
        <v>79.8</v>
      </c>
      <c r="H111" s="22">
        <v>177.3</v>
      </c>
      <c r="I111" s="22">
        <f t="shared" si="8"/>
        <v>27.73</v>
      </c>
      <c r="J111" s="18">
        <v>13.5</v>
      </c>
      <c r="K111" s="18">
        <f t="shared" si="5"/>
        <v>135</v>
      </c>
      <c r="L111" s="19">
        <v>407</v>
      </c>
      <c r="M111" s="19">
        <f t="shared" si="9"/>
        <v>4.07</v>
      </c>
      <c r="N111" s="13">
        <v>1140</v>
      </c>
      <c r="O111" s="4"/>
      <c r="P111" s="10">
        <v>68.3</v>
      </c>
      <c r="Q111" s="11">
        <v>72.7</v>
      </c>
      <c r="R111" s="5"/>
      <c r="S111" s="6"/>
      <c r="T111" s="7"/>
      <c r="U111" s="8"/>
    </row>
    <row r="112" spans="1:21">
      <c r="A112" s="9">
        <v>40111.680706018517</v>
      </c>
      <c r="B112" s="44">
        <v>55</v>
      </c>
      <c r="C112" s="12">
        <v>295.39999999999998</v>
      </c>
      <c r="D112" s="12">
        <f t="shared" si="6"/>
        <v>146.33333333333331</v>
      </c>
      <c r="E112" s="20">
        <v>7.05</v>
      </c>
      <c r="F112" s="20">
        <f t="shared" si="7"/>
        <v>70.5</v>
      </c>
      <c r="G112" s="21">
        <v>79.599999999999994</v>
      </c>
      <c r="H112" s="22">
        <v>181</v>
      </c>
      <c r="I112" s="22">
        <f t="shared" si="8"/>
        <v>28.1</v>
      </c>
      <c r="J112" s="18">
        <v>13.6</v>
      </c>
      <c r="K112" s="18">
        <f t="shared" si="5"/>
        <v>136</v>
      </c>
      <c r="L112" s="19">
        <v>437</v>
      </c>
      <c r="M112" s="19">
        <f t="shared" si="9"/>
        <v>4.37</v>
      </c>
      <c r="N112" s="13">
        <v>1240</v>
      </c>
      <c r="O112" s="4"/>
      <c r="P112" s="10">
        <v>68.2</v>
      </c>
      <c r="Q112" s="11">
        <v>72.7</v>
      </c>
      <c r="R112" s="5"/>
      <c r="S112" s="6"/>
      <c r="T112" s="7"/>
      <c r="U112" s="8"/>
    </row>
    <row r="113" spans="1:21">
      <c r="A113" s="9">
        <v>40111.68105324074</v>
      </c>
      <c r="B113" s="44">
        <v>55.5</v>
      </c>
      <c r="C113" s="12">
        <v>295.5</v>
      </c>
      <c r="D113" s="12">
        <f t="shared" si="6"/>
        <v>146.38888888888889</v>
      </c>
      <c r="E113" s="20">
        <v>6.95</v>
      </c>
      <c r="F113" s="20">
        <f t="shared" si="7"/>
        <v>69.5</v>
      </c>
      <c r="G113" s="21">
        <v>79.5</v>
      </c>
      <c r="H113" s="22">
        <v>184.7</v>
      </c>
      <c r="I113" s="22">
        <f t="shared" si="8"/>
        <v>28.47</v>
      </c>
      <c r="J113" s="18">
        <v>13.7</v>
      </c>
      <c r="K113" s="18">
        <f t="shared" si="5"/>
        <v>137</v>
      </c>
      <c r="L113" s="19">
        <v>468</v>
      </c>
      <c r="M113" s="19">
        <f t="shared" si="9"/>
        <v>4.68</v>
      </c>
      <c r="N113" s="13">
        <v>1346</v>
      </c>
      <c r="O113" s="4"/>
      <c r="P113" s="10">
        <v>68.3</v>
      </c>
      <c r="Q113" s="11">
        <v>72.7</v>
      </c>
      <c r="R113" s="5"/>
      <c r="S113" s="6"/>
      <c r="T113" s="7"/>
      <c r="U113" s="8"/>
    </row>
    <row r="114" spans="1:21">
      <c r="A114" s="9">
        <v>40111.681400462963</v>
      </c>
      <c r="B114" s="44">
        <v>56</v>
      </c>
      <c r="C114" s="12">
        <v>294.8</v>
      </c>
      <c r="D114" s="12">
        <f t="shared" si="6"/>
        <v>146</v>
      </c>
      <c r="E114" s="20">
        <v>6.86</v>
      </c>
      <c r="F114" s="20">
        <f t="shared" si="7"/>
        <v>68.600000000000009</v>
      </c>
      <c r="G114" s="21">
        <v>79.3</v>
      </c>
      <c r="H114" s="22">
        <v>188.6</v>
      </c>
      <c r="I114" s="22">
        <f t="shared" si="8"/>
        <v>28.86</v>
      </c>
      <c r="J114" s="18">
        <v>13.8</v>
      </c>
      <c r="K114" s="18">
        <f t="shared" si="5"/>
        <v>138</v>
      </c>
      <c r="L114" s="19">
        <v>493</v>
      </c>
      <c r="M114" s="19">
        <f t="shared" si="9"/>
        <v>4.93</v>
      </c>
      <c r="N114" s="13">
        <v>1438</v>
      </c>
      <c r="O114" s="4"/>
      <c r="P114" s="10">
        <v>67.8</v>
      </c>
      <c r="Q114" s="11">
        <v>72.8</v>
      </c>
      <c r="R114" s="5"/>
      <c r="S114" s="6"/>
      <c r="T114" s="7"/>
      <c r="U114" s="8"/>
    </row>
    <row r="115" spans="1:21">
      <c r="A115" s="9">
        <v>40111.681747685187</v>
      </c>
      <c r="B115" s="44">
        <v>56.5</v>
      </c>
      <c r="C115" s="12">
        <v>293.8</v>
      </c>
      <c r="D115" s="12">
        <f t="shared" si="6"/>
        <v>145.44444444444446</v>
      </c>
      <c r="E115" s="20">
        <v>6.76</v>
      </c>
      <c r="F115" s="20">
        <f t="shared" si="7"/>
        <v>67.599999999999994</v>
      </c>
      <c r="G115" s="21">
        <v>79.2</v>
      </c>
      <c r="H115" s="22">
        <v>192.6</v>
      </c>
      <c r="I115" s="22">
        <f t="shared" si="8"/>
        <v>29.26</v>
      </c>
      <c r="J115" s="18">
        <v>13.9</v>
      </c>
      <c r="K115" s="18">
        <f t="shared" si="5"/>
        <v>139</v>
      </c>
      <c r="L115" s="19">
        <v>522</v>
      </c>
      <c r="M115" s="19">
        <f t="shared" si="9"/>
        <v>5.2200000000000006</v>
      </c>
      <c r="N115" s="13">
        <v>1544</v>
      </c>
      <c r="O115" s="4"/>
      <c r="P115" s="10">
        <v>67.7</v>
      </c>
      <c r="Q115" s="11">
        <v>72.8</v>
      </c>
      <c r="R115" s="5"/>
      <c r="S115" s="6"/>
      <c r="T115" s="7"/>
      <c r="U115" s="8"/>
    </row>
    <row r="116" spans="1:21">
      <c r="A116" s="9">
        <v>40111.682094907403</v>
      </c>
      <c r="B116" s="44">
        <v>57</v>
      </c>
      <c r="C116" s="12">
        <v>294.8</v>
      </c>
      <c r="D116" s="12">
        <f t="shared" si="6"/>
        <v>146</v>
      </c>
      <c r="E116" s="20">
        <v>6.57</v>
      </c>
      <c r="F116" s="20">
        <f t="shared" si="7"/>
        <v>65.7</v>
      </c>
      <c r="G116" s="21">
        <v>78.8</v>
      </c>
      <c r="H116" s="22">
        <v>201</v>
      </c>
      <c r="I116" s="22">
        <f t="shared" si="8"/>
        <v>30.099999999999998</v>
      </c>
      <c r="J116" s="18">
        <v>14.1</v>
      </c>
      <c r="K116" s="18">
        <f t="shared" si="5"/>
        <v>141</v>
      </c>
      <c r="L116" s="19">
        <v>563</v>
      </c>
      <c r="M116" s="19">
        <f t="shared" si="9"/>
        <v>5.63</v>
      </c>
      <c r="N116" s="13">
        <v>1713</v>
      </c>
      <c r="O116" s="4"/>
      <c r="P116" s="10">
        <v>67.5</v>
      </c>
      <c r="Q116" s="11">
        <v>72.8</v>
      </c>
      <c r="R116" s="5"/>
      <c r="S116" s="6"/>
      <c r="T116" s="7"/>
      <c r="U116" s="8"/>
    </row>
    <row r="117" spans="1:21">
      <c r="A117" s="9">
        <v>40111.682442129626</v>
      </c>
      <c r="B117" s="44">
        <v>57.5</v>
      </c>
      <c r="C117" s="12">
        <v>297.7</v>
      </c>
      <c r="D117" s="12">
        <f t="shared" si="6"/>
        <v>147.61111111111111</v>
      </c>
      <c r="E117" s="20">
        <v>6.48</v>
      </c>
      <c r="F117" s="20">
        <f t="shared" si="7"/>
        <v>64.800000000000011</v>
      </c>
      <c r="G117" s="21">
        <v>78.400000000000006</v>
      </c>
      <c r="H117" s="22">
        <v>205.4</v>
      </c>
      <c r="I117" s="22">
        <f t="shared" si="8"/>
        <v>30.54</v>
      </c>
      <c r="J117" s="18">
        <v>14.2</v>
      </c>
      <c r="K117" s="18">
        <f t="shared" si="5"/>
        <v>142</v>
      </c>
      <c r="L117" s="19">
        <v>599</v>
      </c>
      <c r="M117" s="19">
        <f t="shared" si="9"/>
        <v>5.99</v>
      </c>
      <c r="N117" s="13">
        <v>1850</v>
      </c>
      <c r="O117" s="4"/>
      <c r="P117" s="10">
        <v>67.2</v>
      </c>
      <c r="Q117" s="11">
        <v>72.8</v>
      </c>
      <c r="R117" s="5"/>
      <c r="S117" s="6"/>
      <c r="T117" s="7"/>
      <c r="U117" s="8"/>
    </row>
    <row r="118" spans="1:21">
      <c r="A118" s="9">
        <v>40111.682789351849</v>
      </c>
      <c r="B118" s="44">
        <v>58</v>
      </c>
      <c r="C118" s="12">
        <v>297.3</v>
      </c>
      <c r="D118" s="12">
        <f t="shared" si="6"/>
        <v>147.38888888888889</v>
      </c>
      <c r="E118" s="20">
        <v>6.48</v>
      </c>
      <c r="F118" s="20">
        <f t="shared" si="7"/>
        <v>64.800000000000011</v>
      </c>
      <c r="G118" s="21">
        <v>78.400000000000006</v>
      </c>
      <c r="H118" s="22">
        <v>205.3</v>
      </c>
      <c r="I118" s="22">
        <f t="shared" si="8"/>
        <v>30.53</v>
      </c>
      <c r="J118" s="18">
        <v>14.2</v>
      </c>
      <c r="K118" s="18">
        <f t="shared" si="5"/>
        <v>142</v>
      </c>
      <c r="L118" s="19">
        <v>616</v>
      </c>
      <c r="M118" s="19">
        <f t="shared" si="9"/>
        <v>6.16</v>
      </c>
      <c r="N118" s="13">
        <v>1902</v>
      </c>
      <c r="O118" s="4"/>
      <c r="P118" s="10">
        <v>67.599999999999994</v>
      </c>
      <c r="Q118" s="11">
        <v>72.8</v>
      </c>
      <c r="R118" s="5"/>
      <c r="S118" s="6"/>
      <c r="T118" s="7"/>
      <c r="U118" s="8"/>
    </row>
    <row r="119" spans="1:21">
      <c r="A119" s="9">
        <v>40111.683136574073</v>
      </c>
      <c r="B119" s="44">
        <v>58.5</v>
      </c>
      <c r="C119" s="12">
        <v>293.39999999999998</v>
      </c>
      <c r="D119" s="12">
        <f t="shared" si="6"/>
        <v>145.2222222222222</v>
      </c>
      <c r="E119" s="20">
        <v>6.38</v>
      </c>
      <c r="F119" s="20">
        <f t="shared" si="7"/>
        <v>63.8</v>
      </c>
      <c r="G119" s="21">
        <v>78.5</v>
      </c>
      <c r="H119" s="22">
        <v>209.9</v>
      </c>
      <c r="I119" s="22">
        <f t="shared" si="8"/>
        <v>30.99</v>
      </c>
      <c r="J119" s="18">
        <v>14.3</v>
      </c>
      <c r="K119" s="18">
        <f t="shared" si="5"/>
        <v>143</v>
      </c>
      <c r="L119" s="19">
        <v>630</v>
      </c>
      <c r="M119" s="19">
        <f t="shared" si="9"/>
        <v>6.3</v>
      </c>
      <c r="N119" s="13">
        <v>1975</v>
      </c>
      <c r="O119" s="4"/>
      <c r="P119" s="10">
        <v>67.7</v>
      </c>
      <c r="Q119" s="11">
        <v>72.8</v>
      </c>
      <c r="R119" s="5"/>
      <c r="S119" s="6"/>
      <c r="T119" s="7"/>
      <c r="U119" s="8"/>
    </row>
    <row r="120" spans="1:21">
      <c r="A120" s="9">
        <v>40111.683483796296</v>
      </c>
      <c r="B120" s="44">
        <v>59</v>
      </c>
      <c r="C120" s="12">
        <v>293.7</v>
      </c>
      <c r="D120" s="12">
        <f t="shared" si="6"/>
        <v>145.38888888888889</v>
      </c>
      <c r="E120" s="20">
        <v>6.38</v>
      </c>
      <c r="F120" s="20">
        <f t="shared" si="7"/>
        <v>63.8</v>
      </c>
      <c r="G120" s="21">
        <v>78.400000000000006</v>
      </c>
      <c r="H120" s="22">
        <v>209.8</v>
      </c>
      <c r="I120" s="22">
        <f t="shared" si="8"/>
        <v>30.980000000000004</v>
      </c>
      <c r="J120" s="18">
        <v>14.3</v>
      </c>
      <c r="K120" s="18">
        <f t="shared" si="5"/>
        <v>143</v>
      </c>
      <c r="L120" s="19">
        <v>650</v>
      </c>
      <c r="M120" s="19">
        <f t="shared" si="9"/>
        <v>6.5</v>
      </c>
      <c r="N120" s="13">
        <v>2037</v>
      </c>
      <c r="O120" s="4"/>
      <c r="P120" s="10">
        <v>67.599999999999994</v>
      </c>
      <c r="Q120" s="11">
        <v>72.8</v>
      </c>
      <c r="R120" s="5"/>
      <c r="S120" s="6"/>
      <c r="T120" s="7"/>
      <c r="U120" s="8"/>
    </row>
    <row r="121" spans="1:21">
      <c r="A121" s="9">
        <v>40111.683831018519</v>
      </c>
      <c r="B121" s="44">
        <v>59.5</v>
      </c>
      <c r="C121" s="12">
        <v>292.10000000000002</v>
      </c>
      <c r="D121" s="12">
        <f t="shared" si="6"/>
        <v>144.5</v>
      </c>
      <c r="E121" s="20">
        <v>6.19</v>
      </c>
      <c r="F121" s="20">
        <f t="shared" si="7"/>
        <v>61.900000000000006</v>
      </c>
      <c r="G121" s="21">
        <v>78.099999999999994</v>
      </c>
      <c r="H121" s="22">
        <v>219.3</v>
      </c>
      <c r="I121" s="22">
        <f t="shared" si="8"/>
        <v>31.93</v>
      </c>
      <c r="J121" s="18">
        <v>14.5</v>
      </c>
      <c r="K121" s="18">
        <f t="shared" si="5"/>
        <v>145</v>
      </c>
      <c r="L121" s="19">
        <v>677</v>
      </c>
      <c r="M121" s="19">
        <f t="shared" si="9"/>
        <v>6.77</v>
      </c>
      <c r="N121" s="13">
        <v>2187</v>
      </c>
      <c r="O121" s="4"/>
      <c r="P121" s="10">
        <v>67.8</v>
      </c>
      <c r="Q121" s="11">
        <v>72.8</v>
      </c>
      <c r="R121" s="5"/>
      <c r="S121" s="6"/>
      <c r="T121" s="7"/>
      <c r="U121" s="8"/>
    </row>
    <row r="122" spans="1:21">
      <c r="A122" s="9">
        <v>40111.684178240735</v>
      </c>
      <c r="B122" s="44">
        <v>60</v>
      </c>
      <c r="C122" s="12">
        <v>292.3</v>
      </c>
      <c r="D122" s="12">
        <f t="shared" si="6"/>
        <v>144.61111111111111</v>
      </c>
      <c r="E122" s="20">
        <v>6.1</v>
      </c>
      <c r="F122" s="20">
        <f t="shared" si="7"/>
        <v>61</v>
      </c>
      <c r="G122" s="21">
        <v>77.900000000000006</v>
      </c>
      <c r="H122" s="22">
        <v>224.2</v>
      </c>
      <c r="I122" s="22">
        <f t="shared" si="8"/>
        <v>32.42</v>
      </c>
      <c r="J122" s="18">
        <v>14.6</v>
      </c>
      <c r="K122" s="18">
        <f t="shared" si="5"/>
        <v>146</v>
      </c>
      <c r="L122" s="19">
        <v>697</v>
      </c>
      <c r="M122" s="19">
        <f t="shared" si="9"/>
        <v>6.97</v>
      </c>
      <c r="N122" s="13">
        <v>2287</v>
      </c>
      <c r="O122" s="4"/>
      <c r="P122" s="10">
        <v>67.5</v>
      </c>
      <c r="Q122" s="11">
        <v>72.8</v>
      </c>
      <c r="R122" s="5"/>
      <c r="S122" s="6"/>
      <c r="T122" s="7"/>
      <c r="U122" s="8"/>
    </row>
    <row r="123" spans="1:21">
      <c r="A123" s="9">
        <v>40111.684525462959</v>
      </c>
      <c r="B123" s="44">
        <v>60.5</v>
      </c>
      <c r="C123" s="12">
        <v>294.7</v>
      </c>
      <c r="D123" s="12">
        <f t="shared" si="6"/>
        <v>145.94444444444443</v>
      </c>
      <c r="E123" s="20">
        <v>6</v>
      </c>
      <c r="F123" s="20">
        <f t="shared" si="7"/>
        <v>60</v>
      </c>
      <c r="G123" s="21">
        <v>77.599999999999994</v>
      </c>
      <c r="H123" s="22">
        <v>229.3</v>
      </c>
      <c r="I123" s="22">
        <f t="shared" si="8"/>
        <v>32.93</v>
      </c>
      <c r="J123" s="18">
        <v>14.7</v>
      </c>
      <c r="K123" s="18">
        <f t="shared" si="5"/>
        <v>147</v>
      </c>
      <c r="L123" s="19">
        <v>715</v>
      </c>
      <c r="M123" s="19">
        <f t="shared" si="9"/>
        <v>7.1499999999999995</v>
      </c>
      <c r="N123" s="13">
        <v>2383</v>
      </c>
      <c r="O123" s="4"/>
      <c r="P123" s="10">
        <v>67.8</v>
      </c>
      <c r="Q123" s="11">
        <v>72.900000000000006</v>
      </c>
      <c r="R123" s="5"/>
      <c r="S123" s="6"/>
      <c r="T123" s="7"/>
      <c r="U123" s="8"/>
    </row>
    <row r="124" spans="1:21">
      <c r="A124" s="9">
        <v>40111.684872685182</v>
      </c>
      <c r="B124" s="44">
        <v>61</v>
      </c>
      <c r="C124" s="12">
        <v>296.7</v>
      </c>
      <c r="D124" s="12">
        <f t="shared" si="6"/>
        <v>147.05555555555554</v>
      </c>
      <c r="E124" s="20">
        <v>5.9</v>
      </c>
      <c r="F124" s="20">
        <f t="shared" si="7"/>
        <v>59</v>
      </c>
      <c r="G124" s="21">
        <v>77.3</v>
      </c>
      <c r="H124" s="22">
        <v>234.5</v>
      </c>
      <c r="I124" s="22">
        <f t="shared" si="8"/>
        <v>33.450000000000003</v>
      </c>
      <c r="J124" s="18">
        <v>14.8</v>
      </c>
      <c r="K124" s="18">
        <f t="shared" si="5"/>
        <v>148</v>
      </c>
      <c r="L124" s="19">
        <v>736</v>
      </c>
      <c r="M124" s="19">
        <f t="shared" si="9"/>
        <v>7.3599999999999994</v>
      </c>
      <c r="N124" s="13">
        <v>2493</v>
      </c>
      <c r="O124" s="4"/>
      <c r="P124" s="10">
        <v>68.099999999999994</v>
      </c>
      <c r="Q124" s="11">
        <v>72.900000000000006</v>
      </c>
      <c r="R124" s="5"/>
      <c r="S124" s="6"/>
      <c r="T124" s="7"/>
      <c r="U124" s="8"/>
    </row>
    <row r="125" spans="1:21">
      <c r="A125" s="9">
        <v>40111.685219907406</v>
      </c>
      <c r="B125" s="44">
        <v>61.5</v>
      </c>
      <c r="C125" s="12">
        <v>296.7</v>
      </c>
      <c r="D125" s="12">
        <f t="shared" si="6"/>
        <v>147.05555555555554</v>
      </c>
      <c r="E125" s="20">
        <v>5.71</v>
      </c>
      <c r="F125" s="20">
        <f t="shared" si="7"/>
        <v>57.1</v>
      </c>
      <c r="G125" s="21">
        <v>76.8</v>
      </c>
      <c r="H125" s="22">
        <v>245.5</v>
      </c>
      <c r="I125" s="22">
        <f t="shared" si="8"/>
        <v>34.549999999999997</v>
      </c>
      <c r="J125" s="18">
        <v>15</v>
      </c>
      <c r="K125" s="18">
        <f t="shared" si="5"/>
        <v>150</v>
      </c>
      <c r="L125" s="19">
        <v>765</v>
      </c>
      <c r="M125" s="19">
        <f t="shared" si="9"/>
        <v>7.6499999999999995</v>
      </c>
      <c r="N125" s="13">
        <v>2678</v>
      </c>
      <c r="O125" s="4"/>
      <c r="P125" s="10">
        <v>68.5</v>
      </c>
      <c r="Q125" s="11">
        <v>72.900000000000006</v>
      </c>
      <c r="R125" s="5"/>
      <c r="S125" s="6"/>
      <c r="T125" s="7"/>
      <c r="U125" s="8"/>
    </row>
    <row r="126" spans="1:21">
      <c r="A126" s="9">
        <v>40111.685567129629</v>
      </c>
      <c r="B126" s="44">
        <v>62</v>
      </c>
      <c r="C126" s="12">
        <v>297.10000000000002</v>
      </c>
      <c r="D126" s="12">
        <f t="shared" si="6"/>
        <v>147.2777777777778</v>
      </c>
      <c r="E126" s="20">
        <v>5.52</v>
      </c>
      <c r="F126" s="20">
        <f t="shared" si="7"/>
        <v>55.199999999999996</v>
      </c>
      <c r="G126" s="21">
        <v>76.3</v>
      </c>
      <c r="H126" s="22">
        <v>257.3</v>
      </c>
      <c r="I126" s="22">
        <f t="shared" si="8"/>
        <v>35.729999999999997</v>
      </c>
      <c r="J126" s="18">
        <v>15.2</v>
      </c>
      <c r="K126" s="18">
        <f t="shared" si="5"/>
        <v>152</v>
      </c>
      <c r="L126" s="19">
        <v>800</v>
      </c>
      <c r="M126" s="19">
        <f t="shared" si="9"/>
        <v>8</v>
      </c>
      <c r="N126" s="13">
        <v>2897</v>
      </c>
      <c r="O126" s="4"/>
      <c r="P126" s="10">
        <v>68.599999999999994</v>
      </c>
      <c r="Q126" s="11">
        <v>72.900000000000006</v>
      </c>
      <c r="R126" s="5"/>
      <c r="S126" s="6"/>
      <c r="T126" s="7"/>
      <c r="U126" s="8"/>
    </row>
    <row r="127" spans="1:21">
      <c r="A127" s="9">
        <v>40111.685914351852</v>
      </c>
      <c r="B127" s="44">
        <v>62.5</v>
      </c>
      <c r="C127" s="12">
        <v>301.10000000000002</v>
      </c>
      <c r="D127" s="12">
        <f t="shared" si="6"/>
        <v>149.5</v>
      </c>
      <c r="E127" s="20">
        <v>5.33</v>
      </c>
      <c r="F127" s="20">
        <f t="shared" si="7"/>
        <v>53.3</v>
      </c>
      <c r="G127" s="21">
        <v>75.599999999999994</v>
      </c>
      <c r="H127" s="22">
        <v>269.89999999999998</v>
      </c>
      <c r="I127" s="22">
        <f t="shared" si="8"/>
        <v>36.989999999999995</v>
      </c>
      <c r="J127" s="18">
        <v>15.4</v>
      </c>
      <c r="K127" s="18">
        <f t="shared" si="5"/>
        <v>154</v>
      </c>
      <c r="L127" s="19">
        <v>830</v>
      </c>
      <c r="M127" s="19">
        <f t="shared" si="9"/>
        <v>8.3000000000000007</v>
      </c>
      <c r="N127" s="13">
        <v>3112</v>
      </c>
      <c r="O127" s="4"/>
      <c r="P127" s="10">
        <v>68.7</v>
      </c>
      <c r="Q127" s="11">
        <v>72.900000000000006</v>
      </c>
      <c r="R127" s="5"/>
      <c r="S127" s="6"/>
      <c r="T127" s="7"/>
      <c r="U127" s="8"/>
    </row>
    <row r="128" spans="1:21">
      <c r="A128" s="9">
        <v>40111.686261574076</v>
      </c>
      <c r="B128" s="44">
        <v>63</v>
      </c>
      <c r="C128" s="12">
        <v>301.5</v>
      </c>
      <c r="D128" s="12">
        <f t="shared" si="6"/>
        <v>149.72222222222223</v>
      </c>
      <c r="E128" s="20">
        <v>5.24</v>
      </c>
      <c r="F128" s="20">
        <f t="shared" si="7"/>
        <v>52.400000000000006</v>
      </c>
      <c r="G128" s="21">
        <v>75.2</v>
      </c>
      <c r="H128" s="22">
        <v>276.5</v>
      </c>
      <c r="I128" s="22">
        <f t="shared" si="8"/>
        <v>37.65</v>
      </c>
      <c r="J128" s="18">
        <v>15.5</v>
      </c>
      <c r="K128" s="18">
        <f t="shared" si="5"/>
        <v>155</v>
      </c>
      <c r="L128" s="19">
        <v>864</v>
      </c>
      <c r="M128" s="19">
        <f t="shared" si="9"/>
        <v>8.64</v>
      </c>
      <c r="N128" s="13">
        <v>3299</v>
      </c>
      <c r="O128" s="4"/>
      <c r="P128" s="10">
        <v>67.7</v>
      </c>
      <c r="Q128" s="11">
        <v>72.900000000000006</v>
      </c>
      <c r="R128" s="5"/>
      <c r="S128" s="6"/>
      <c r="T128" s="7"/>
      <c r="U128" s="8"/>
    </row>
    <row r="129" spans="1:21">
      <c r="A129" s="9">
        <v>40111.686608796292</v>
      </c>
      <c r="B129" s="44">
        <v>63.5</v>
      </c>
      <c r="C129" s="12">
        <v>302.7</v>
      </c>
      <c r="D129" s="12">
        <f t="shared" si="6"/>
        <v>150.38888888888889</v>
      </c>
      <c r="E129" s="20">
        <v>5.05</v>
      </c>
      <c r="F129" s="20">
        <f t="shared" si="7"/>
        <v>50.5</v>
      </c>
      <c r="G129" s="21">
        <v>74.5</v>
      </c>
      <c r="H129" s="22">
        <v>290.60000000000002</v>
      </c>
      <c r="I129" s="22">
        <f t="shared" si="8"/>
        <v>39.06</v>
      </c>
      <c r="J129" s="18">
        <v>15.7</v>
      </c>
      <c r="K129" s="18">
        <f t="shared" si="5"/>
        <v>157</v>
      </c>
      <c r="L129" s="19">
        <v>899</v>
      </c>
      <c r="M129" s="19">
        <f t="shared" si="9"/>
        <v>8.99</v>
      </c>
      <c r="N129" s="13">
        <v>3562</v>
      </c>
      <c r="O129" s="4"/>
      <c r="P129" s="10">
        <v>68.2</v>
      </c>
      <c r="Q129" s="11">
        <v>73</v>
      </c>
      <c r="R129" s="5"/>
      <c r="S129" s="6"/>
      <c r="T129" s="7"/>
      <c r="U129" s="8"/>
    </row>
    <row r="130" spans="1:21">
      <c r="A130" s="9">
        <v>40111.686956018515</v>
      </c>
      <c r="B130" s="44">
        <v>64</v>
      </c>
      <c r="C130" s="12">
        <v>302.5</v>
      </c>
      <c r="D130" s="12">
        <f t="shared" si="6"/>
        <v>150.27777777777777</v>
      </c>
      <c r="E130" s="20">
        <v>4.95</v>
      </c>
      <c r="F130" s="20">
        <f t="shared" si="7"/>
        <v>49.5</v>
      </c>
      <c r="G130" s="21">
        <v>74.2</v>
      </c>
      <c r="H130" s="22">
        <v>297.89999999999998</v>
      </c>
      <c r="I130" s="22">
        <f t="shared" si="8"/>
        <v>39.79</v>
      </c>
      <c r="J130" s="18">
        <v>15.8</v>
      </c>
      <c r="K130" s="18">
        <f t="shared" si="5"/>
        <v>158</v>
      </c>
      <c r="L130" s="19">
        <v>939</v>
      </c>
      <c r="M130" s="19">
        <f t="shared" si="9"/>
        <v>9.39</v>
      </c>
      <c r="N130" s="13">
        <v>3792</v>
      </c>
      <c r="O130" s="4"/>
      <c r="P130" s="10">
        <v>68.099999999999994</v>
      </c>
      <c r="Q130" s="11">
        <v>73</v>
      </c>
      <c r="R130" s="5"/>
      <c r="S130" s="6"/>
      <c r="T130" s="7"/>
      <c r="U130" s="8"/>
    </row>
    <row r="131" spans="1:21">
      <c r="A131" s="9">
        <v>40111.687303240738</v>
      </c>
      <c r="B131" s="44">
        <v>64.5</v>
      </c>
      <c r="C131" s="12">
        <v>304.7</v>
      </c>
      <c r="D131" s="12">
        <f t="shared" si="6"/>
        <v>151.5</v>
      </c>
      <c r="E131" s="20">
        <v>4.8600000000000003</v>
      </c>
      <c r="F131" s="20">
        <f t="shared" si="7"/>
        <v>48.6</v>
      </c>
      <c r="G131" s="21">
        <v>73.7</v>
      </c>
      <c r="H131" s="22">
        <v>305.60000000000002</v>
      </c>
      <c r="I131" s="22">
        <f t="shared" si="8"/>
        <v>40.56</v>
      </c>
      <c r="J131" s="18">
        <v>15.9</v>
      </c>
      <c r="K131" s="18">
        <f t="shared" ref="K131:K194" si="10">J131*10</f>
        <v>159</v>
      </c>
      <c r="L131" s="19">
        <v>983</v>
      </c>
      <c r="M131" s="19">
        <f t="shared" si="9"/>
        <v>9.83</v>
      </c>
      <c r="N131" s="13">
        <v>4048</v>
      </c>
      <c r="O131" s="4"/>
      <c r="P131" s="10">
        <v>68.2</v>
      </c>
      <c r="Q131" s="11">
        <v>73</v>
      </c>
      <c r="R131" s="5"/>
      <c r="S131" s="6"/>
      <c r="T131" s="7"/>
      <c r="U131" s="8"/>
    </row>
    <row r="132" spans="1:21">
      <c r="A132" s="9">
        <v>40111.687650462962</v>
      </c>
      <c r="B132" s="44">
        <v>65</v>
      </c>
      <c r="C132" s="12">
        <v>303.89999999999998</v>
      </c>
      <c r="D132" s="12">
        <f t="shared" ref="D132:D195" si="11">(C132-32)/(9/5)</f>
        <v>151.05555555555554</v>
      </c>
      <c r="E132" s="20">
        <v>4.8600000000000003</v>
      </c>
      <c r="F132" s="20">
        <f t="shared" si="7"/>
        <v>48.6</v>
      </c>
      <c r="G132" s="21">
        <v>73.8</v>
      </c>
      <c r="H132" s="22">
        <v>305.5</v>
      </c>
      <c r="I132" s="22">
        <f t="shared" si="8"/>
        <v>40.549999999999997</v>
      </c>
      <c r="J132" s="18">
        <v>15.9</v>
      </c>
      <c r="K132" s="18">
        <f t="shared" si="10"/>
        <v>159</v>
      </c>
      <c r="L132" s="19">
        <v>1027</v>
      </c>
      <c r="M132" s="19">
        <f t="shared" si="9"/>
        <v>10.27</v>
      </c>
      <c r="N132" s="13">
        <v>4229</v>
      </c>
      <c r="O132" s="4"/>
      <c r="P132" s="10">
        <v>68.599999999999994</v>
      </c>
      <c r="Q132" s="11">
        <v>73</v>
      </c>
      <c r="R132" s="5"/>
      <c r="S132" s="6"/>
      <c r="T132" s="7"/>
      <c r="U132" s="8"/>
    </row>
    <row r="133" spans="1:21">
      <c r="A133" s="9">
        <v>40111.687997685185</v>
      </c>
      <c r="B133" s="44">
        <v>65.5</v>
      </c>
      <c r="C133" s="12">
        <v>303.10000000000002</v>
      </c>
      <c r="D133" s="12">
        <f t="shared" si="11"/>
        <v>150.61111111111111</v>
      </c>
      <c r="E133" s="20">
        <v>4.76</v>
      </c>
      <c r="F133" s="20">
        <f t="shared" si="7"/>
        <v>47.599999999999994</v>
      </c>
      <c r="G133" s="21">
        <v>73.5</v>
      </c>
      <c r="H133" s="22">
        <v>313.39999999999998</v>
      </c>
      <c r="I133" s="22">
        <f t="shared" si="8"/>
        <v>41.339999999999996</v>
      </c>
      <c r="J133" s="18">
        <v>16</v>
      </c>
      <c r="K133" s="18">
        <f t="shared" si="10"/>
        <v>160</v>
      </c>
      <c r="L133" s="19">
        <v>1066</v>
      </c>
      <c r="M133" s="19">
        <f t="shared" si="9"/>
        <v>10.66</v>
      </c>
      <c r="N133" s="13">
        <v>4477</v>
      </c>
      <c r="O133" s="4"/>
      <c r="P133" s="10">
        <v>68.900000000000006</v>
      </c>
      <c r="Q133" s="11">
        <v>73</v>
      </c>
      <c r="R133" s="5"/>
      <c r="S133" s="6"/>
      <c r="T133" s="7"/>
      <c r="U133" s="8"/>
    </row>
    <row r="134" spans="1:21">
      <c r="A134" s="9">
        <v>40111.688344907408</v>
      </c>
      <c r="B134" s="44">
        <v>66</v>
      </c>
      <c r="C134" s="12">
        <v>300.2</v>
      </c>
      <c r="D134" s="12">
        <f t="shared" si="11"/>
        <v>149</v>
      </c>
      <c r="E134" s="20">
        <v>4.67</v>
      </c>
      <c r="F134" s="20">
        <f t="shared" si="7"/>
        <v>46.7</v>
      </c>
      <c r="G134" s="21">
        <v>73.3</v>
      </c>
      <c r="H134" s="22">
        <v>321.7</v>
      </c>
      <c r="I134" s="22">
        <f t="shared" si="8"/>
        <v>42.169999999999995</v>
      </c>
      <c r="J134" s="18">
        <v>16.100000000000001</v>
      </c>
      <c r="K134" s="18">
        <f t="shared" si="10"/>
        <v>161</v>
      </c>
      <c r="L134" s="19">
        <v>1100</v>
      </c>
      <c r="M134" s="19">
        <f t="shared" si="9"/>
        <v>11</v>
      </c>
      <c r="N134" s="13">
        <v>4714</v>
      </c>
      <c r="O134" s="4"/>
      <c r="P134" s="10">
        <v>68.900000000000006</v>
      </c>
      <c r="Q134" s="11">
        <v>73.099999999999994</v>
      </c>
      <c r="R134" s="5"/>
      <c r="S134" s="6"/>
      <c r="T134" s="7"/>
      <c r="U134" s="8"/>
    </row>
    <row r="135" spans="1:21">
      <c r="A135" s="9">
        <v>40111.688692129625</v>
      </c>
      <c r="B135" s="44">
        <v>66.5</v>
      </c>
      <c r="C135" s="12">
        <v>299.7</v>
      </c>
      <c r="D135" s="12">
        <f t="shared" si="11"/>
        <v>148.7222222222222</v>
      </c>
      <c r="E135" s="20">
        <v>4.67</v>
      </c>
      <c r="F135" s="20">
        <f t="shared" si="7"/>
        <v>46.7</v>
      </c>
      <c r="G135" s="21">
        <v>73.3</v>
      </c>
      <c r="H135" s="22">
        <v>321.60000000000002</v>
      </c>
      <c r="I135" s="22">
        <f t="shared" si="8"/>
        <v>42.160000000000004</v>
      </c>
      <c r="J135" s="18">
        <v>16.100000000000001</v>
      </c>
      <c r="K135" s="18">
        <f t="shared" si="10"/>
        <v>161</v>
      </c>
      <c r="L135" s="19">
        <v>1132</v>
      </c>
      <c r="M135" s="19">
        <f t="shared" si="9"/>
        <v>11.32</v>
      </c>
      <c r="N135" s="13">
        <v>4851</v>
      </c>
      <c r="O135" s="4"/>
      <c r="P135" s="10">
        <v>68.8</v>
      </c>
      <c r="Q135" s="11">
        <v>73.099999999999994</v>
      </c>
      <c r="R135" s="5"/>
      <c r="S135" s="6"/>
      <c r="T135" s="7"/>
      <c r="U135" s="8"/>
    </row>
    <row r="136" spans="1:21">
      <c r="A136" s="9">
        <v>40111.689039351848</v>
      </c>
      <c r="B136" s="44">
        <v>67</v>
      </c>
      <c r="C136" s="12">
        <v>300.8</v>
      </c>
      <c r="D136" s="12">
        <f t="shared" si="11"/>
        <v>149.33333333333334</v>
      </c>
      <c r="E136" s="20">
        <v>4.57</v>
      </c>
      <c r="F136" s="20">
        <f t="shared" ref="F136:F199" si="12">E136*10</f>
        <v>45.7</v>
      </c>
      <c r="G136" s="21">
        <v>72.8</v>
      </c>
      <c r="H136" s="22">
        <v>330.3</v>
      </c>
      <c r="I136" s="22">
        <f t="shared" ref="I136:I199" si="13">(H136+100)/100*10</f>
        <v>43.03</v>
      </c>
      <c r="J136" s="18">
        <v>16.2</v>
      </c>
      <c r="K136" s="18">
        <f t="shared" si="10"/>
        <v>162</v>
      </c>
      <c r="L136" s="19">
        <v>1152</v>
      </c>
      <c r="M136" s="19">
        <f t="shared" ref="M136:M199" si="14">L136/10000*100</f>
        <v>11.52</v>
      </c>
      <c r="N136" s="13">
        <v>5040</v>
      </c>
      <c r="O136" s="4"/>
      <c r="P136" s="10">
        <v>68.599999999999994</v>
      </c>
      <c r="Q136" s="11">
        <v>73.2</v>
      </c>
      <c r="R136" s="5"/>
      <c r="S136" s="6"/>
      <c r="T136" s="7"/>
      <c r="U136" s="8"/>
    </row>
    <row r="137" spans="1:21">
      <c r="A137" s="9">
        <v>40111.689386574071</v>
      </c>
      <c r="B137" s="44">
        <v>67.5</v>
      </c>
      <c r="C137" s="12">
        <v>302.3</v>
      </c>
      <c r="D137" s="12">
        <f t="shared" si="11"/>
        <v>150.16666666666666</v>
      </c>
      <c r="E137" s="20">
        <v>4.57</v>
      </c>
      <c r="F137" s="20">
        <f t="shared" si="12"/>
        <v>45.7</v>
      </c>
      <c r="G137" s="21">
        <v>72.7</v>
      </c>
      <c r="H137" s="22">
        <v>330.2</v>
      </c>
      <c r="I137" s="22">
        <f t="shared" si="13"/>
        <v>43.019999999999996</v>
      </c>
      <c r="J137" s="18">
        <v>16.2</v>
      </c>
      <c r="K137" s="18">
        <f t="shared" si="10"/>
        <v>162</v>
      </c>
      <c r="L137" s="19">
        <v>1179</v>
      </c>
      <c r="M137" s="19">
        <f t="shared" si="14"/>
        <v>11.790000000000001</v>
      </c>
      <c r="N137" s="13">
        <v>5158</v>
      </c>
      <c r="O137" s="4"/>
      <c r="P137" s="10">
        <v>68.5</v>
      </c>
      <c r="Q137" s="11">
        <v>73.3</v>
      </c>
      <c r="R137" s="5"/>
      <c r="S137" s="6"/>
      <c r="T137" s="7"/>
      <c r="U137" s="8"/>
    </row>
    <row r="138" spans="1:21">
      <c r="A138" s="9">
        <v>40111.689733796295</v>
      </c>
      <c r="B138" s="44">
        <v>68</v>
      </c>
      <c r="C138" s="12">
        <v>304.10000000000002</v>
      </c>
      <c r="D138" s="12">
        <f t="shared" si="11"/>
        <v>151.16666666666669</v>
      </c>
      <c r="E138" s="20">
        <v>4.57</v>
      </c>
      <c r="F138" s="20">
        <f t="shared" si="12"/>
        <v>45.7</v>
      </c>
      <c r="G138" s="21">
        <v>72.5</v>
      </c>
      <c r="H138" s="22">
        <v>330.1</v>
      </c>
      <c r="I138" s="22">
        <f t="shared" si="13"/>
        <v>43.010000000000005</v>
      </c>
      <c r="J138" s="18">
        <v>16.2</v>
      </c>
      <c r="K138" s="18">
        <f t="shared" si="10"/>
        <v>162</v>
      </c>
      <c r="L138" s="19">
        <v>1234</v>
      </c>
      <c r="M138" s="19">
        <f t="shared" si="14"/>
        <v>12.34</v>
      </c>
      <c r="N138" s="13">
        <v>5399</v>
      </c>
      <c r="O138" s="4"/>
      <c r="P138" s="10">
        <v>68.2</v>
      </c>
      <c r="Q138" s="11">
        <v>73.3</v>
      </c>
      <c r="R138" s="5"/>
      <c r="S138" s="6"/>
      <c r="T138" s="7"/>
      <c r="U138" s="8"/>
    </row>
    <row r="139" spans="1:21">
      <c r="A139" s="9">
        <v>40111.690081018518</v>
      </c>
      <c r="B139" s="44">
        <v>68.5</v>
      </c>
      <c r="C139" s="12">
        <v>304.10000000000002</v>
      </c>
      <c r="D139" s="12">
        <f t="shared" si="11"/>
        <v>151.16666666666669</v>
      </c>
      <c r="E139" s="20">
        <v>4.4800000000000004</v>
      </c>
      <c r="F139" s="20">
        <f t="shared" si="12"/>
        <v>44.800000000000004</v>
      </c>
      <c r="G139" s="21">
        <v>72.099999999999994</v>
      </c>
      <c r="H139" s="22">
        <v>339</v>
      </c>
      <c r="I139" s="22">
        <f t="shared" si="13"/>
        <v>43.9</v>
      </c>
      <c r="J139" s="18">
        <v>16.3</v>
      </c>
      <c r="K139" s="18">
        <f t="shared" si="10"/>
        <v>163</v>
      </c>
      <c r="L139" s="19">
        <v>1277</v>
      </c>
      <c r="M139" s="19">
        <f t="shared" si="14"/>
        <v>12.770000000000001</v>
      </c>
      <c r="N139" s="13">
        <v>5706</v>
      </c>
      <c r="O139" s="4"/>
      <c r="P139" s="10">
        <v>67.599999999999994</v>
      </c>
      <c r="Q139" s="11">
        <v>73.3</v>
      </c>
      <c r="R139" s="5"/>
      <c r="S139" s="6"/>
      <c r="T139" s="7"/>
      <c r="U139" s="8"/>
    </row>
    <row r="140" spans="1:21">
      <c r="A140" s="9">
        <v>40111.690428240741</v>
      </c>
      <c r="B140" s="44">
        <v>69</v>
      </c>
      <c r="C140" s="12">
        <v>305.10000000000002</v>
      </c>
      <c r="D140" s="12">
        <f t="shared" si="11"/>
        <v>151.72222222222223</v>
      </c>
      <c r="E140" s="20">
        <v>4.4800000000000004</v>
      </c>
      <c r="F140" s="20">
        <f t="shared" si="12"/>
        <v>44.800000000000004</v>
      </c>
      <c r="G140" s="21">
        <v>72</v>
      </c>
      <c r="H140" s="22">
        <v>339</v>
      </c>
      <c r="I140" s="22">
        <f t="shared" si="13"/>
        <v>43.9</v>
      </c>
      <c r="J140" s="18">
        <v>16.3</v>
      </c>
      <c r="K140" s="18">
        <f t="shared" si="10"/>
        <v>163</v>
      </c>
      <c r="L140" s="19">
        <v>1297</v>
      </c>
      <c r="M140" s="19">
        <f t="shared" si="14"/>
        <v>12.97</v>
      </c>
      <c r="N140" s="13">
        <v>5795</v>
      </c>
      <c r="O140" s="4"/>
      <c r="P140" s="10">
        <v>67.8</v>
      </c>
      <c r="Q140" s="11">
        <v>73.3</v>
      </c>
      <c r="R140" s="5"/>
      <c r="S140" s="6"/>
      <c r="T140" s="7"/>
      <c r="U140" s="8"/>
    </row>
    <row r="141" spans="1:21">
      <c r="A141" s="9">
        <v>40111.690775462965</v>
      </c>
      <c r="B141" s="44">
        <v>69.5</v>
      </c>
      <c r="C141" s="12">
        <v>307</v>
      </c>
      <c r="D141" s="12">
        <f t="shared" si="11"/>
        <v>152.77777777777777</v>
      </c>
      <c r="E141" s="20">
        <v>4.4800000000000004</v>
      </c>
      <c r="F141" s="20">
        <f t="shared" si="12"/>
        <v>44.800000000000004</v>
      </c>
      <c r="G141" s="21">
        <v>71.8</v>
      </c>
      <c r="H141" s="22">
        <v>338.9</v>
      </c>
      <c r="I141" s="22">
        <f t="shared" si="13"/>
        <v>43.889999999999993</v>
      </c>
      <c r="J141" s="18">
        <v>16.3</v>
      </c>
      <c r="K141" s="18">
        <f t="shared" si="10"/>
        <v>163</v>
      </c>
      <c r="L141" s="19">
        <v>1307</v>
      </c>
      <c r="M141" s="19">
        <f t="shared" si="14"/>
        <v>13.07</v>
      </c>
      <c r="N141" s="13">
        <v>5840</v>
      </c>
      <c r="O141" s="4"/>
      <c r="P141" s="10">
        <v>67.7</v>
      </c>
      <c r="Q141" s="11">
        <v>73.3</v>
      </c>
      <c r="R141" s="5"/>
      <c r="S141" s="6"/>
      <c r="T141" s="7"/>
      <c r="U141" s="8"/>
    </row>
    <row r="142" spans="1:21">
      <c r="A142" s="9">
        <v>40111.691122685181</v>
      </c>
      <c r="B142" s="44">
        <v>70</v>
      </c>
      <c r="C142" s="12">
        <v>305.39999999999998</v>
      </c>
      <c r="D142" s="12">
        <f t="shared" si="11"/>
        <v>151.88888888888889</v>
      </c>
      <c r="E142" s="20">
        <v>4.38</v>
      </c>
      <c r="F142" s="20">
        <f t="shared" si="12"/>
        <v>43.8</v>
      </c>
      <c r="G142" s="21">
        <v>71.5</v>
      </c>
      <c r="H142" s="22">
        <v>348.4</v>
      </c>
      <c r="I142" s="22">
        <f t="shared" si="13"/>
        <v>44.84</v>
      </c>
      <c r="J142" s="18">
        <v>16.399999999999999</v>
      </c>
      <c r="K142" s="18">
        <f t="shared" si="10"/>
        <v>164</v>
      </c>
      <c r="L142" s="19">
        <v>1320</v>
      </c>
      <c r="M142" s="19">
        <f t="shared" si="14"/>
        <v>13.200000000000001</v>
      </c>
      <c r="N142" s="13">
        <v>6026</v>
      </c>
      <c r="O142" s="4"/>
      <c r="P142" s="10">
        <v>67.8</v>
      </c>
      <c r="Q142" s="11">
        <v>73.400000000000006</v>
      </c>
      <c r="R142" s="5"/>
      <c r="S142" s="6"/>
      <c r="T142" s="7"/>
      <c r="U142" s="8"/>
    </row>
    <row r="143" spans="1:21">
      <c r="A143" s="9">
        <v>40111.691469907404</v>
      </c>
      <c r="B143" s="44">
        <v>70.5</v>
      </c>
      <c r="C143" s="12">
        <v>307</v>
      </c>
      <c r="D143" s="12">
        <f t="shared" si="11"/>
        <v>152.77777777777777</v>
      </c>
      <c r="E143" s="20">
        <v>4.38</v>
      </c>
      <c r="F143" s="20">
        <f t="shared" si="12"/>
        <v>43.8</v>
      </c>
      <c r="G143" s="21">
        <v>71.400000000000006</v>
      </c>
      <c r="H143" s="22">
        <v>348.3</v>
      </c>
      <c r="I143" s="22">
        <f t="shared" si="13"/>
        <v>44.830000000000005</v>
      </c>
      <c r="J143" s="18">
        <v>16.399999999999999</v>
      </c>
      <c r="K143" s="18">
        <f t="shared" si="10"/>
        <v>164</v>
      </c>
      <c r="L143" s="19">
        <v>1334</v>
      </c>
      <c r="M143" s="19">
        <f t="shared" si="14"/>
        <v>13.34</v>
      </c>
      <c r="N143" s="13">
        <v>6090</v>
      </c>
      <c r="O143" s="4"/>
      <c r="P143" s="10">
        <v>67.400000000000006</v>
      </c>
      <c r="Q143" s="11">
        <v>73.400000000000006</v>
      </c>
      <c r="R143" s="5"/>
      <c r="S143" s="6"/>
      <c r="T143" s="7"/>
      <c r="U143" s="8"/>
    </row>
    <row r="144" spans="1:21">
      <c r="A144" s="9">
        <v>40111.691817129627</v>
      </c>
      <c r="B144" s="44">
        <v>71</v>
      </c>
      <c r="C144" s="12">
        <v>306.5</v>
      </c>
      <c r="D144" s="12">
        <f t="shared" si="11"/>
        <v>152.5</v>
      </c>
      <c r="E144" s="20">
        <v>4.38</v>
      </c>
      <c r="F144" s="20">
        <f t="shared" si="12"/>
        <v>43.8</v>
      </c>
      <c r="G144" s="21">
        <v>71.400000000000006</v>
      </c>
      <c r="H144" s="22">
        <v>348.2</v>
      </c>
      <c r="I144" s="22">
        <f t="shared" si="13"/>
        <v>44.82</v>
      </c>
      <c r="J144" s="18">
        <v>16.399999999999999</v>
      </c>
      <c r="K144" s="18">
        <f t="shared" si="10"/>
        <v>164</v>
      </c>
      <c r="L144" s="19">
        <v>1362</v>
      </c>
      <c r="M144" s="19">
        <f t="shared" si="14"/>
        <v>13.62</v>
      </c>
      <c r="N144" s="13">
        <v>6218</v>
      </c>
      <c r="O144" s="4"/>
      <c r="P144" s="10">
        <v>67.400000000000006</v>
      </c>
      <c r="Q144" s="11">
        <v>73.400000000000006</v>
      </c>
      <c r="R144" s="5"/>
      <c r="S144" s="6"/>
      <c r="T144" s="7"/>
      <c r="U144" s="8"/>
    </row>
    <row r="145" spans="1:21">
      <c r="A145" s="9">
        <v>40111.692164351851</v>
      </c>
      <c r="B145" s="44">
        <v>71.5</v>
      </c>
      <c r="C145" s="12">
        <v>307.7</v>
      </c>
      <c r="D145" s="12">
        <f t="shared" si="11"/>
        <v>153.16666666666666</v>
      </c>
      <c r="E145" s="20">
        <v>4.38</v>
      </c>
      <c r="F145" s="20">
        <f t="shared" si="12"/>
        <v>43.8</v>
      </c>
      <c r="G145" s="21">
        <v>71.2</v>
      </c>
      <c r="H145" s="22">
        <v>348.2</v>
      </c>
      <c r="I145" s="22">
        <f t="shared" si="13"/>
        <v>44.82</v>
      </c>
      <c r="J145" s="18">
        <v>16.399999999999999</v>
      </c>
      <c r="K145" s="18">
        <f t="shared" si="10"/>
        <v>164</v>
      </c>
      <c r="L145" s="19">
        <v>1391</v>
      </c>
      <c r="M145" s="19">
        <f t="shared" si="14"/>
        <v>13.91</v>
      </c>
      <c r="N145" s="13">
        <v>6350</v>
      </c>
      <c r="O145" s="4"/>
      <c r="P145" s="10">
        <v>66.7</v>
      </c>
      <c r="Q145" s="11">
        <v>73.400000000000006</v>
      </c>
      <c r="R145" s="5"/>
      <c r="S145" s="6"/>
      <c r="T145" s="7"/>
      <c r="U145" s="8"/>
    </row>
    <row r="146" spans="1:21">
      <c r="A146" s="9">
        <v>40111.692511574074</v>
      </c>
      <c r="B146" s="44">
        <v>72</v>
      </c>
      <c r="C146" s="12">
        <v>306.3</v>
      </c>
      <c r="D146" s="12">
        <f t="shared" si="11"/>
        <v>152.38888888888889</v>
      </c>
      <c r="E146" s="20">
        <v>4.38</v>
      </c>
      <c r="F146" s="20">
        <f t="shared" si="12"/>
        <v>43.8</v>
      </c>
      <c r="G146" s="21">
        <v>71.3</v>
      </c>
      <c r="H146" s="22">
        <v>348.1</v>
      </c>
      <c r="I146" s="22">
        <f t="shared" si="13"/>
        <v>44.81</v>
      </c>
      <c r="J146" s="18">
        <v>16.399999999999999</v>
      </c>
      <c r="K146" s="18">
        <f t="shared" si="10"/>
        <v>164</v>
      </c>
      <c r="L146" s="19">
        <v>1404</v>
      </c>
      <c r="M146" s="19">
        <f t="shared" si="14"/>
        <v>14.04</v>
      </c>
      <c r="N146" s="13">
        <v>6410</v>
      </c>
      <c r="O146" s="4"/>
      <c r="P146" s="10">
        <v>66.8</v>
      </c>
      <c r="Q146" s="11">
        <v>73.400000000000006</v>
      </c>
      <c r="R146" s="5"/>
      <c r="S146" s="6"/>
      <c r="T146" s="7"/>
      <c r="U146" s="8"/>
    </row>
    <row r="147" spans="1:21">
      <c r="A147" s="9">
        <v>40111.692858796298</v>
      </c>
      <c r="B147" s="44">
        <v>72.5</v>
      </c>
      <c r="C147" s="12">
        <v>306.5</v>
      </c>
      <c r="D147" s="12">
        <f t="shared" si="11"/>
        <v>152.5</v>
      </c>
      <c r="E147" s="20">
        <v>4.38</v>
      </c>
      <c r="F147" s="20">
        <f t="shared" si="12"/>
        <v>43.8</v>
      </c>
      <c r="G147" s="21">
        <v>71.3</v>
      </c>
      <c r="H147" s="22">
        <v>348.1</v>
      </c>
      <c r="I147" s="22">
        <f t="shared" si="13"/>
        <v>44.81</v>
      </c>
      <c r="J147" s="18">
        <v>16.399999999999999</v>
      </c>
      <c r="K147" s="18">
        <f t="shared" si="10"/>
        <v>164</v>
      </c>
      <c r="L147" s="19">
        <v>1421</v>
      </c>
      <c r="M147" s="19">
        <f t="shared" si="14"/>
        <v>14.21</v>
      </c>
      <c r="N147" s="13">
        <v>6487</v>
      </c>
      <c r="O147" s="4"/>
      <c r="P147" s="10">
        <v>67.3</v>
      </c>
      <c r="Q147" s="11">
        <v>73.400000000000006</v>
      </c>
      <c r="R147" s="5"/>
      <c r="S147" s="6"/>
      <c r="T147" s="7"/>
      <c r="U147" s="8"/>
    </row>
    <row r="148" spans="1:21">
      <c r="A148" s="9">
        <v>40111.693206018514</v>
      </c>
      <c r="B148" s="44">
        <v>73</v>
      </c>
      <c r="C148" s="12">
        <v>304.5</v>
      </c>
      <c r="D148" s="12">
        <f t="shared" si="11"/>
        <v>151.38888888888889</v>
      </c>
      <c r="E148" s="20">
        <v>4.29</v>
      </c>
      <c r="F148" s="20">
        <f t="shared" si="12"/>
        <v>42.9</v>
      </c>
      <c r="G148" s="21">
        <v>71</v>
      </c>
      <c r="H148" s="22">
        <v>357.8</v>
      </c>
      <c r="I148" s="22">
        <f t="shared" si="13"/>
        <v>45.78</v>
      </c>
      <c r="J148" s="18">
        <v>16.5</v>
      </c>
      <c r="K148" s="18">
        <f t="shared" si="10"/>
        <v>165</v>
      </c>
      <c r="L148" s="19">
        <v>1457</v>
      </c>
      <c r="M148" s="19">
        <f t="shared" si="14"/>
        <v>14.57</v>
      </c>
      <c r="N148" s="13">
        <v>6799</v>
      </c>
      <c r="O148" s="4"/>
      <c r="P148" s="10">
        <v>67.099999999999994</v>
      </c>
      <c r="Q148" s="11">
        <v>73.400000000000006</v>
      </c>
      <c r="R148" s="5"/>
      <c r="S148" s="6"/>
      <c r="T148" s="7"/>
      <c r="U148" s="8"/>
    </row>
    <row r="149" spans="1:21">
      <c r="A149" s="9">
        <v>40111.693553240737</v>
      </c>
      <c r="B149" s="44">
        <v>73.5</v>
      </c>
      <c r="C149" s="12">
        <v>303.8</v>
      </c>
      <c r="D149" s="12">
        <f t="shared" si="11"/>
        <v>151</v>
      </c>
      <c r="E149" s="20">
        <v>4.29</v>
      </c>
      <c r="F149" s="20">
        <f t="shared" si="12"/>
        <v>42.9</v>
      </c>
      <c r="G149" s="21">
        <v>71</v>
      </c>
      <c r="H149" s="22">
        <v>357.7</v>
      </c>
      <c r="I149" s="22">
        <f t="shared" si="13"/>
        <v>45.769999999999996</v>
      </c>
      <c r="J149" s="18">
        <v>16.5</v>
      </c>
      <c r="K149" s="18">
        <f t="shared" si="10"/>
        <v>165</v>
      </c>
      <c r="L149" s="19">
        <v>1499</v>
      </c>
      <c r="M149" s="19">
        <f t="shared" si="14"/>
        <v>14.99</v>
      </c>
      <c r="N149" s="13">
        <v>6995</v>
      </c>
      <c r="O149" s="4"/>
      <c r="P149" s="10">
        <v>67.099999999999994</v>
      </c>
      <c r="Q149" s="11">
        <v>73.400000000000006</v>
      </c>
      <c r="R149" s="5"/>
      <c r="S149" s="6"/>
      <c r="T149" s="7"/>
      <c r="U149" s="8"/>
    </row>
    <row r="150" spans="1:21">
      <c r="A150" s="9">
        <v>40111.69390046296</v>
      </c>
      <c r="B150" s="44">
        <v>74</v>
      </c>
      <c r="C150" s="12">
        <v>303.89999999999998</v>
      </c>
      <c r="D150" s="12">
        <f t="shared" si="11"/>
        <v>151.05555555555554</v>
      </c>
      <c r="E150" s="20">
        <v>4.29</v>
      </c>
      <c r="F150" s="20">
        <f t="shared" si="12"/>
        <v>42.9</v>
      </c>
      <c r="G150" s="21">
        <v>71</v>
      </c>
      <c r="H150" s="22">
        <v>357.6</v>
      </c>
      <c r="I150" s="22">
        <f t="shared" si="13"/>
        <v>45.760000000000005</v>
      </c>
      <c r="J150" s="18">
        <v>16.5</v>
      </c>
      <c r="K150" s="18">
        <f t="shared" si="10"/>
        <v>165</v>
      </c>
      <c r="L150" s="19">
        <v>1536</v>
      </c>
      <c r="M150" s="19">
        <f t="shared" si="14"/>
        <v>15.36</v>
      </c>
      <c r="N150" s="13">
        <v>7168</v>
      </c>
      <c r="O150" s="4"/>
      <c r="P150" s="10">
        <v>66.8</v>
      </c>
      <c r="Q150" s="11">
        <v>73.400000000000006</v>
      </c>
      <c r="R150" s="5"/>
      <c r="S150" s="6"/>
      <c r="T150" s="7"/>
      <c r="U150" s="8"/>
    </row>
    <row r="151" spans="1:21">
      <c r="A151" s="9">
        <v>40111.694247685184</v>
      </c>
      <c r="B151" s="44">
        <v>74.5</v>
      </c>
      <c r="C151" s="12">
        <v>304</v>
      </c>
      <c r="D151" s="12">
        <f t="shared" si="11"/>
        <v>151.11111111111111</v>
      </c>
      <c r="E151" s="20">
        <v>4.29</v>
      </c>
      <c r="F151" s="20">
        <f t="shared" si="12"/>
        <v>42.9</v>
      </c>
      <c r="G151" s="21">
        <v>70.8</v>
      </c>
      <c r="H151" s="22">
        <v>357.3</v>
      </c>
      <c r="I151" s="22">
        <f t="shared" si="13"/>
        <v>45.730000000000004</v>
      </c>
      <c r="J151" s="18">
        <v>16.5</v>
      </c>
      <c r="K151" s="18">
        <f t="shared" si="10"/>
        <v>165</v>
      </c>
      <c r="L151" s="19">
        <v>1625</v>
      </c>
      <c r="M151" s="19">
        <f t="shared" si="14"/>
        <v>16.25</v>
      </c>
      <c r="N151" s="13">
        <v>7583</v>
      </c>
      <c r="O151" s="4"/>
      <c r="P151" s="10">
        <v>65.900000000000006</v>
      </c>
      <c r="Q151" s="11">
        <v>73.400000000000006</v>
      </c>
      <c r="R151" s="5"/>
      <c r="S151" s="6"/>
      <c r="T151" s="7"/>
      <c r="U151" s="8"/>
    </row>
    <row r="152" spans="1:21">
      <c r="A152" s="9">
        <v>40111.694594907407</v>
      </c>
      <c r="B152" s="44">
        <v>75</v>
      </c>
      <c r="C152" s="12">
        <v>304.7</v>
      </c>
      <c r="D152" s="12">
        <f t="shared" si="11"/>
        <v>151.5</v>
      </c>
      <c r="E152" s="20">
        <v>4.29</v>
      </c>
      <c r="F152" s="20">
        <f t="shared" si="12"/>
        <v>42.9</v>
      </c>
      <c r="G152" s="21">
        <v>70.599999999999994</v>
      </c>
      <c r="H152" s="22">
        <v>357.1</v>
      </c>
      <c r="I152" s="22">
        <f t="shared" si="13"/>
        <v>45.710000000000008</v>
      </c>
      <c r="J152" s="18">
        <v>16.5</v>
      </c>
      <c r="K152" s="18">
        <f t="shared" si="10"/>
        <v>165</v>
      </c>
      <c r="L152" s="19">
        <v>1699</v>
      </c>
      <c r="M152" s="19">
        <f t="shared" si="14"/>
        <v>16.989999999999998</v>
      </c>
      <c r="N152" s="13">
        <v>7929</v>
      </c>
      <c r="O152" s="4"/>
      <c r="P152" s="10">
        <v>65.3</v>
      </c>
      <c r="Q152" s="11">
        <v>73.400000000000006</v>
      </c>
      <c r="R152" s="5"/>
      <c r="S152" s="6"/>
      <c r="T152" s="7"/>
      <c r="U152" s="8"/>
    </row>
    <row r="153" spans="1:21">
      <c r="A153" s="9">
        <v>40111.69494212963</v>
      </c>
      <c r="B153" s="44">
        <v>75.5</v>
      </c>
      <c r="C153" s="12">
        <v>304.8</v>
      </c>
      <c r="D153" s="12">
        <f t="shared" si="11"/>
        <v>151.55555555555557</v>
      </c>
      <c r="E153" s="20">
        <v>4.29</v>
      </c>
      <c r="F153" s="20">
        <f t="shared" si="12"/>
        <v>42.9</v>
      </c>
      <c r="G153" s="21">
        <v>70.599999999999994</v>
      </c>
      <c r="H153" s="22">
        <v>357</v>
      </c>
      <c r="I153" s="22">
        <f t="shared" si="13"/>
        <v>45.7</v>
      </c>
      <c r="J153" s="18">
        <v>16.5</v>
      </c>
      <c r="K153" s="18">
        <f t="shared" si="10"/>
        <v>165</v>
      </c>
      <c r="L153" s="19">
        <v>1734</v>
      </c>
      <c r="M153" s="19">
        <f t="shared" si="14"/>
        <v>17.34</v>
      </c>
      <c r="N153" s="13">
        <v>8092</v>
      </c>
      <c r="O153" s="4"/>
      <c r="P153" s="10">
        <v>65.2</v>
      </c>
      <c r="Q153" s="11">
        <v>73.400000000000006</v>
      </c>
      <c r="R153" s="5"/>
      <c r="S153" s="6"/>
      <c r="T153" s="7"/>
      <c r="U153" s="8"/>
    </row>
    <row r="154" spans="1:21">
      <c r="A154" s="9">
        <v>40111.695289351854</v>
      </c>
      <c r="B154" s="44">
        <v>76</v>
      </c>
      <c r="C154" s="12">
        <v>306.60000000000002</v>
      </c>
      <c r="D154" s="12">
        <f t="shared" si="11"/>
        <v>152.55555555555557</v>
      </c>
      <c r="E154" s="20">
        <v>4.29</v>
      </c>
      <c r="F154" s="20">
        <f t="shared" si="12"/>
        <v>42.9</v>
      </c>
      <c r="G154" s="21">
        <v>70.400000000000006</v>
      </c>
      <c r="H154" s="22">
        <v>356.9</v>
      </c>
      <c r="I154" s="22">
        <f t="shared" si="13"/>
        <v>45.69</v>
      </c>
      <c r="J154" s="18">
        <v>16.5</v>
      </c>
      <c r="K154" s="18">
        <f t="shared" si="10"/>
        <v>165</v>
      </c>
      <c r="L154" s="19">
        <v>1776</v>
      </c>
      <c r="M154" s="19">
        <f t="shared" si="14"/>
        <v>17.760000000000002</v>
      </c>
      <c r="N154" s="13">
        <v>8288</v>
      </c>
      <c r="O154" s="4"/>
      <c r="P154" s="10">
        <v>65</v>
      </c>
      <c r="Q154" s="11">
        <v>73.400000000000006</v>
      </c>
      <c r="R154" s="5"/>
      <c r="S154" s="6"/>
      <c r="T154" s="7"/>
      <c r="U154" s="8"/>
    </row>
    <row r="155" spans="1:21">
      <c r="A155" s="9">
        <v>40111.69563657407</v>
      </c>
      <c r="B155" s="44">
        <v>76.5</v>
      </c>
      <c r="C155" s="12">
        <v>304.8</v>
      </c>
      <c r="D155" s="12">
        <f t="shared" si="11"/>
        <v>151.55555555555557</v>
      </c>
      <c r="E155" s="20">
        <v>4.38</v>
      </c>
      <c r="F155" s="20">
        <f t="shared" si="12"/>
        <v>43.8</v>
      </c>
      <c r="G155" s="21">
        <v>71</v>
      </c>
      <c r="H155" s="22">
        <v>347</v>
      </c>
      <c r="I155" s="22">
        <f t="shared" si="13"/>
        <v>44.699999999999996</v>
      </c>
      <c r="J155" s="18">
        <v>16.399999999999999</v>
      </c>
      <c r="K155" s="18">
        <f t="shared" si="10"/>
        <v>164</v>
      </c>
      <c r="L155" s="19">
        <v>1816</v>
      </c>
      <c r="M155" s="19">
        <f t="shared" si="14"/>
        <v>18.16</v>
      </c>
      <c r="N155" s="13">
        <v>8290</v>
      </c>
      <c r="O155" s="4"/>
      <c r="P155" s="10">
        <v>65.2</v>
      </c>
      <c r="Q155" s="11">
        <v>73.400000000000006</v>
      </c>
      <c r="R155" s="5"/>
      <c r="S155" s="6"/>
      <c r="T155" s="7"/>
      <c r="U155" s="8"/>
    </row>
    <row r="156" spans="1:21">
      <c r="A156" s="9">
        <v>40111.695983796293</v>
      </c>
      <c r="B156" s="44">
        <v>77</v>
      </c>
      <c r="C156" s="12">
        <v>305.89999999999998</v>
      </c>
      <c r="D156" s="12">
        <f t="shared" si="11"/>
        <v>152.16666666666666</v>
      </c>
      <c r="E156" s="20">
        <v>4.38</v>
      </c>
      <c r="F156" s="20">
        <f t="shared" si="12"/>
        <v>43.8</v>
      </c>
      <c r="G156" s="21">
        <v>70.900000000000006</v>
      </c>
      <c r="H156" s="22">
        <v>346.9</v>
      </c>
      <c r="I156" s="22">
        <f t="shared" si="13"/>
        <v>44.69</v>
      </c>
      <c r="J156" s="18">
        <v>16.399999999999999</v>
      </c>
      <c r="K156" s="18">
        <f t="shared" si="10"/>
        <v>164</v>
      </c>
      <c r="L156" s="19">
        <v>1854</v>
      </c>
      <c r="M156" s="19">
        <f t="shared" si="14"/>
        <v>18.54</v>
      </c>
      <c r="N156" s="13">
        <v>8464</v>
      </c>
      <c r="O156" s="4"/>
      <c r="P156" s="10">
        <v>66</v>
      </c>
      <c r="Q156" s="11">
        <v>73.400000000000006</v>
      </c>
      <c r="R156" s="5"/>
      <c r="S156" s="6"/>
      <c r="T156" s="7"/>
      <c r="U156" s="8"/>
    </row>
    <row r="157" spans="1:21">
      <c r="A157" s="9">
        <v>40111.696331018517</v>
      </c>
      <c r="B157" s="44">
        <v>77.5</v>
      </c>
      <c r="C157" s="12">
        <v>305.2</v>
      </c>
      <c r="D157" s="12">
        <f t="shared" si="11"/>
        <v>151.77777777777777</v>
      </c>
      <c r="E157" s="20">
        <v>4.29</v>
      </c>
      <c r="F157" s="20">
        <f t="shared" si="12"/>
        <v>42.9</v>
      </c>
      <c r="G157" s="21">
        <v>70.5</v>
      </c>
      <c r="H157" s="22">
        <v>356.5</v>
      </c>
      <c r="I157" s="22">
        <f t="shared" si="13"/>
        <v>45.650000000000006</v>
      </c>
      <c r="J157" s="18">
        <v>16.5</v>
      </c>
      <c r="K157" s="18">
        <f t="shared" si="10"/>
        <v>165</v>
      </c>
      <c r="L157" s="19">
        <v>1916</v>
      </c>
      <c r="M157" s="19">
        <f t="shared" si="14"/>
        <v>19.16</v>
      </c>
      <c r="N157" s="13">
        <v>8941</v>
      </c>
      <c r="O157" s="4"/>
      <c r="P157" s="10">
        <v>66.7</v>
      </c>
      <c r="Q157" s="11">
        <v>73.400000000000006</v>
      </c>
      <c r="R157" s="5"/>
      <c r="S157" s="6"/>
      <c r="T157" s="7"/>
      <c r="U157" s="8"/>
    </row>
    <row r="158" spans="1:21">
      <c r="A158" s="9">
        <v>40111.69667824074</v>
      </c>
      <c r="B158" s="44">
        <v>78</v>
      </c>
      <c r="C158" s="12">
        <v>305.3</v>
      </c>
      <c r="D158" s="12">
        <f t="shared" si="11"/>
        <v>151.83333333333334</v>
      </c>
      <c r="E158" s="20">
        <v>4.29</v>
      </c>
      <c r="F158" s="20">
        <f t="shared" si="12"/>
        <v>42.9</v>
      </c>
      <c r="G158" s="21">
        <v>70.5</v>
      </c>
      <c r="H158" s="22">
        <v>356.3</v>
      </c>
      <c r="I158" s="22">
        <f t="shared" si="13"/>
        <v>45.629999999999995</v>
      </c>
      <c r="J158" s="18">
        <v>16.5</v>
      </c>
      <c r="K158" s="18">
        <f t="shared" si="10"/>
        <v>165</v>
      </c>
      <c r="L158" s="19">
        <v>1990</v>
      </c>
      <c r="M158" s="19">
        <f t="shared" si="14"/>
        <v>19.900000000000002</v>
      </c>
      <c r="N158" s="13">
        <v>9287</v>
      </c>
      <c r="O158" s="4"/>
      <c r="P158" s="10">
        <v>67.2</v>
      </c>
      <c r="Q158" s="11">
        <v>73.3</v>
      </c>
      <c r="R158" s="5"/>
      <c r="S158" s="6"/>
      <c r="T158" s="7"/>
      <c r="U158" s="8"/>
    </row>
    <row r="159" spans="1:21">
      <c r="A159" s="9">
        <v>40111.697025462963</v>
      </c>
      <c r="B159" s="44">
        <v>78.5</v>
      </c>
      <c r="C159" s="12">
        <v>306.10000000000002</v>
      </c>
      <c r="D159" s="12">
        <f t="shared" si="11"/>
        <v>152.2777777777778</v>
      </c>
      <c r="E159" s="20">
        <v>4.29</v>
      </c>
      <c r="F159" s="20">
        <f t="shared" si="12"/>
        <v>42.9</v>
      </c>
      <c r="G159" s="21">
        <v>70.400000000000006</v>
      </c>
      <c r="H159" s="22">
        <v>356.1</v>
      </c>
      <c r="I159" s="22">
        <f t="shared" si="13"/>
        <v>45.61</v>
      </c>
      <c r="J159" s="18">
        <v>16.5</v>
      </c>
      <c r="K159" s="18">
        <f t="shared" si="10"/>
        <v>165</v>
      </c>
      <c r="L159" s="19">
        <v>2047</v>
      </c>
      <c r="M159" s="19">
        <f t="shared" si="14"/>
        <v>20.47</v>
      </c>
      <c r="N159" s="13">
        <v>9553</v>
      </c>
      <c r="O159" s="4"/>
      <c r="P159" s="10">
        <v>67.400000000000006</v>
      </c>
      <c r="Q159" s="11">
        <v>73.3</v>
      </c>
      <c r="R159" s="5"/>
      <c r="S159" s="6"/>
      <c r="T159" s="7"/>
      <c r="U159" s="8"/>
    </row>
    <row r="160" spans="1:21">
      <c r="A160" s="9">
        <v>40111.697372685187</v>
      </c>
      <c r="B160" s="44">
        <v>79</v>
      </c>
      <c r="C160" s="12">
        <v>306.8</v>
      </c>
      <c r="D160" s="12">
        <f t="shared" si="11"/>
        <v>152.66666666666666</v>
      </c>
      <c r="E160" s="20">
        <v>4.29</v>
      </c>
      <c r="F160" s="20">
        <f t="shared" si="12"/>
        <v>42.9</v>
      </c>
      <c r="G160" s="21">
        <v>70.3</v>
      </c>
      <c r="H160" s="22">
        <v>356</v>
      </c>
      <c r="I160" s="22">
        <f t="shared" si="13"/>
        <v>45.599999999999994</v>
      </c>
      <c r="J160" s="18">
        <v>16.5</v>
      </c>
      <c r="K160" s="18">
        <f t="shared" si="10"/>
        <v>165</v>
      </c>
      <c r="L160" s="19">
        <v>2077</v>
      </c>
      <c r="M160" s="19">
        <f t="shared" si="14"/>
        <v>20.77</v>
      </c>
      <c r="N160" s="13">
        <v>9693</v>
      </c>
      <c r="O160" s="4"/>
      <c r="P160" s="10">
        <v>67.5</v>
      </c>
      <c r="Q160" s="11">
        <v>73.3</v>
      </c>
      <c r="R160" s="5"/>
      <c r="S160" s="6"/>
      <c r="T160" s="7"/>
      <c r="U160" s="8"/>
    </row>
    <row r="161" spans="1:21">
      <c r="A161" s="9">
        <v>40111.697719907403</v>
      </c>
      <c r="B161" s="44">
        <v>79.5</v>
      </c>
      <c r="C161" s="12">
        <v>306.60000000000002</v>
      </c>
      <c r="D161" s="12">
        <f t="shared" si="11"/>
        <v>152.55555555555557</v>
      </c>
      <c r="E161" s="20">
        <v>4.1900000000000004</v>
      </c>
      <c r="F161" s="20">
        <f t="shared" si="12"/>
        <v>41.900000000000006</v>
      </c>
      <c r="G161" s="21">
        <v>69.8</v>
      </c>
      <c r="H161" s="22">
        <v>366.2</v>
      </c>
      <c r="I161" s="22">
        <f t="shared" si="13"/>
        <v>46.62</v>
      </c>
      <c r="J161" s="18">
        <v>16.600000000000001</v>
      </c>
      <c r="K161" s="18">
        <f t="shared" si="10"/>
        <v>166</v>
      </c>
      <c r="L161" s="19">
        <v>2107</v>
      </c>
      <c r="M161" s="19">
        <f t="shared" si="14"/>
        <v>21.07</v>
      </c>
      <c r="N161" s="13">
        <v>10056</v>
      </c>
      <c r="O161" s="4"/>
      <c r="P161" s="10">
        <v>67.099999999999994</v>
      </c>
      <c r="Q161" s="11">
        <v>73.3</v>
      </c>
      <c r="R161" s="5"/>
      <c r="S161" s="6"/>
      <c r="T161" s="7"/>
      <c r="U161" s="8"/>
    </row>
    <row r="162" spans="1:21">
      <c r="A162" s="9">
        <v>40111.698067129626</v>
      </c>
      <c r="B162" s="44">
        <v>80</v>
      </c>
      <c r="C162" s="12">
        <v>307.2</v>
      </c>
      <c r="D162" s="12">
        <f t="shared" si="11"/>
        <v>152.88888888888889</v>
      </c>
      <c r="E162" s="20">
        <v>4.1900000000000004</v>
      </c>
      <c r="F162" s="20">
        <f t="shared" si="12"/>
        <v>41.900000000000006</v>
      </c>
      <c r="G162" s="21">
        <v>69.7</v>
      </c>
      <c r="H162" s="22">
        <v>366</v>
      </c>
      <c r="I162" s="22">
        <f t="shared" si="13"/>
        <v>46.6</v>
      </c>
      <c r="J162" s="18">
        <v>16.600000000000001</v>
      </c>
      <c r="K162" s="18">
        <f t="shared" si="10"/>
        <v>166</v>
      </c>
      <c r="L162" s="19">
        <v>2165</v>
      </c>
      <c r="M162" s="19">
        <f t="shared" si="14"/>
        <v>21.65</v>
      </c>
      <c r="N162" s="13">
        <v>10333</v>
      </c>
      <c r="O162" s="4"/>
      <c r="P162" s="10">
        <v>66.7</v>
      </c>
      <c r="Q162" s="11">
        <v>73.3</v>
      </c>
      <c r="R162" s="5"/>
      <c r="S162" s="6"/>
      <c r="T162" s="7"/>
      <c r="U162" s="8"/>
    </row>
    <row r="163" spans="1:21">
      <c r="A163" s="9">
        <v>40111.698414351849</v>
      </c>
      <c r="B163" s="44">
        <v>80.5</v>
      </c>
      <c r="C163" s="12">
        <v>307.7</v>
      </c>
      <c r="D163" s="12">
        <f t="shared" si="11"/>
        <v>153.16666666666666</v>
      </c>
      <c r="E163" s="20">
        <v>4.0999999999999996</v>
      </c>
      <c r="F163" s="20">
        <f t="shared" si="12"/>
        <v>41</v>
      </c>
      <c r="G163" s="21">
        <v>69.2</v>
      </c>
      <c r="H163" s="22">
        <v>376.6</v>
      </c>
      <c r="I163" s="22">
        <f t="shared" si="13"/>
        <v>47.66</v>
      </c>
      <c r="J163" s="18">
        <v>16.7</v>
      </c>
      <c r="K163" s="18">
        <f t="shared" si="10"/>
        <v>167</v>
      </c>
      <c r="L163" s="19">
        <v>2187</v>
      </c>
      <c r="M163" s="19">
        <f t="shared" si="14"/>
        <v>21.87</v>
      </c>
      <c r="N163" s="13">
        <v>10681</v>
      </c>
      <c r="O163" s="4"/>
      <c r="P163" s="10">
        <v>66.900000000000006</v>
      </c>
      <c r="Q163" s="11">
        <v>73.400000000000006</v>
      </c>
      <c r="R163" s="5"/>
      <c r="S163" s="6"/>
      <c r="T163" s="7"/>
      <c r="U163" s="8"/>
    </row>
    <row r="164" spans="1:21">
      <c r="A164" s="9">
        <v>40111.698761574073</v>
      </c>
      <c r="B164" s="44">
        <v>81</v>
      </c>
      <c r="C164" s="12">
        <v>306.89999999999998</v>
      </c>
      <c r="D164" s="12">
        <f t="shared" si="11"/>
        <v>152.7222222222222</v>
      </c>
      <c r="E164" s="20">
        <v>4.0999999999999996</v>
      </c>
      <c r="F164" s="20">
        <f t="shared" si="12"/>
        <v>41</v>
      </c>
      <c r="G164" s="21">
        <v>69.2</v>
      </c>
      <c r="H164" s="22">
        <v>376.5</v>
      </c>
      <c r="I164" s="22">
        <f t="shared" si="13"/>
        <v>47.65</v>
      </c>
      <c r="J164" s="18">
        <v>16.7</v>
      </c>
      <c r="K164" s="18">
        <f t="shared" si="10"/>
        <v>167</v>
      </c>
      <c r="L164" s="19">
        <v>2205</v>
      </c>
      <c r="M164" s="19">
        <f t="shared" si="14"/>
        <v>22.05</v>
      </c>
      <c r="N164" s="13">
        <v>10769</v>
      </c>
      <c r="O164" s="4"/>
      <c r="P164" s="10">
        <v>66.8</v>
      </c>
      <c r="Q164" s="11">
        <v>73.400000000000006</v>
      </c>
      <c r="R164" s="5"/>
      <c r="S164" s="6"/>
      <c r="T164" s="7"/>
      <c r="U164" s="8"/>
    </row>
    <row r="165" spans="1:21">
      <c r="A165" s="9">
        <v>40111.699108796296</v>
      </c>
      <c r="B165" s="44">
        <v>81.5</v>
      </c>
      <c r="C165" s="12">
        <v>306</v>
      </c>
      <c r="D165" s="12">
        <f t="shared" si="11"/>
        <v>152.22222222222223</v>
      </c>
      <c r="E165" s="20">
        <v>4.0999999999999996</v>
      </c>
      <c r="F165" s="20">
        <f t="shared" si="12"/>
        <v>41</v>
      </c>
      <c r="G165" s="21">
        <v>69.3</v>
      </c>
      <c r="H165" s="22">
        <v>376.4</v>
      </c>
      <c r="I165" s="22">
        <f t="shared" si="13"/>
        <v>47.639999999999993</v>
      </c>
      <c r="J165" s="18">
        <v>16.7</v>
      </c>
      <c r="K165" s="18">
        <f t="shared" si="10"/>
        <v>167</v>
      </c>
      <c r="L165" s="19">
        <v>2250</v>
      </c>
      <c r="M165" s="19">
        <f t="shared" si="14"/>
        <v>22.5</v>
      </c>
      <c r="N165" s="13">
        <v>10988</v>
      </c>
      <c r="O165" s="4"/>
      <c r="P165" s="10">
        <v>67.099999999999994</v>
      </c>
      <c r="Q165" s="11">
        <v>73.400000000000006</v>
      </c>
      <c r="R165" s="5"/>
      <c r="S165" s="6"/>
      <c r="T165" s="7"/>
      <c r="U165" s="8"/>
    </row>
    <row r="166" spans="1:21">
      <c r="A166" s="9">
        <v>40111.699456018519</v>
      </c>
      <c r="B166" s="44">
        <v>82</v>
      </c>
      <c r="C166" s="12">
        <v>307.10000000000002</v>
      </c>
      <c r="D166" s="12">
        <f t="shared" si="11"/>
        <v>152.83333333333334</v>
      </c>
      <c r="E166" s="20">
        <v>4</v>
      </c>
      <c r="F166" s="20">
        <f t="shared" si="12"/>
        <v>40</v>
      </c>
      <c r="G166" s="21">
        <v>68.599999999999994</v>
      </c>
      <c r="H166" s="22">
        <v>387.5</v>
      </c>
      <c r="I166" s="22">
        <f t="shared" si="13"/>
        <v>48.75</v>
      </c>
      <c r="J166" s="18">
        <v>16.8</v>
      </c>
      <c r="K166" s="18">
        <f t="shared" si="10"/>
        <v>168</v>
      </c>
      <c r="L166" s="19">
        <v>2266</v>
      </c>
      <c r="M166" s="19">
        <f t="shared" si="14"/>
        <v>22.66</v>
      </c>
      <c r="N166" s="13">
        <v>11330</v>
      </c>
      <c r="O166" s="4"/>
      <c r="P166" s="10">
        <v>65.900000000000006</v>
      </c>
      <c r="Q166" s="11">
        <v>73.400000000000006</v>
      </c>
      <c r="R166" s="5"/>
      <c r="S166" s="6"/>
      <c r="T166" s="7"/>
      <c r="U166" s="8"/>
    </row>
    <row r="167" spans="1:21">
      <c r="A167" s="9">
        <v>40111.699803240735</v>
      </c>
      <c r="B167" s="44">
        <v>82.5</v>
      </c>
      <c r="C167" s="12">
        <v>305.2</v>
      </c>
      <c r="D167" s="12">
        <f t="shared" si="11"/>
        <v>151.77777777777777</v>
      </c>
      <c r="E167" s="20">
        <v>4</v>
      </c>
      <c r="F167" s="20">
        <f t="shared" si="12"/>
        <v>40</v>
      </c>
      <c r="G167" s="21">
        <v>68.8</v>
      </c>
      <c r="H167" s="22">
        <v>387.6</v>
      </c>
      <c r="I167" s="22">
        <f t="shared" si="13"/>
        <v>48.760000000000005</v>
      </c>
      <c r="J167" s="18">
        <v>16.8</v>
      </c>
      <c r="K167" s="18">
        <f t="shared" si="10"/>
        <v>168</v>
      </c>
      <c r="L167" s="19">
        <v>2234</v>
      </c>
      <c r="M167" s="19">
        <f t="shared" si="14"/>
        <v>22.34</v>
      </c>
      <c r="N167" s="13">
        <v>11170</v>
      </c>
      <c r="O167" s="4"/>
      <c r="P167" s="10">
        <v>66.5</v>
      </c>
      <c r="Q167" s="11">
        <v>73.400000000000006</v>
      </c>
      <c r="R167" s="5"/>
      <c r="S167" s="6"/>
      <c r="T167" s="7"/>
      <c r="U167" s="8"/>
    </row>
    <row r="168" spans="1:21">
      <c r="A168" s="9">
        <v>40111.700150462959</v>
      </c>
      <c r="B168" s="44">
        <v>83</v>
      </c>
      <c r="C168" s="12">
        <v>304.39999999999998</v>
      </c>
      <c r="D168" s="12">
        <f t="shared" si="11"/>
        <v>151.33333333333331</v>
      </c>
      <c r="E168" s="20">
        <v>3.9</v>
      </c>
      <c r="F168" s="20">
        <f t="shared" si="12"/>
        <v>39</v>
      </c>
      <c r="G168" s="21">
        <v>68.400000000000006</v>
      </c>
      <c r="H168" s="22">
        <v>399.5</v>
      </c>
      <c r="I168" s="22">
        <f t="shared" si="13"/>
        <v>49.95</v>
      </c>
      <c r="J168" s="18">
        <v>16.899999999999999</v>
      </c>
      <c r="K168" s="18">
        <f t="shared" si="10"/>
        <v>169</v>
      </c>
      <c r="L168" s="19">
        <v>2180</v>
      </c>
      <c r="M168" s="19">
        <f t="shared" si="14"/>
        <v>21.8</v>
      </c>
      <c r="N168" s="13">
        <v>11166</v>
      </c>
      <c r="O168" s="4"/>
      <c r="P168" s="10">
        <v>66.900000000000006</v>
      </c>
      <c r="Q168" s="11">
        <v>73.400000000000006</v>
      </c>
      <c r="R168" s="5"/>
      <c r="S168" s="6"/>
      <c r="T168" s="7"/>
      <c r="U168" s="8"/>
    </row>
    <row r="169" spans="1:21">
      <c r="A169" s="9">
        <v>40111.700497685182</v>
      </c>
      <c r="B169" s="44">
        <v>83.5</v>
      </c>
      <c r="C169" s="12">
        <v>305.7</v>
      </c>
      <c r="D169" s="12">
        <f t="shared" si="11"/>
        <v>152.05555555555554</v>
      </c>
      <c r="E169" s="20">
        <v>3.81</v>
      </c>
      <c r="F169" s="20">
        <f t="shared" si="12"/>
        <v>38.1</v>
      </c>
      <c r="G169" s="21">
        <v>67.8</v>
      </c>
      <c r="H169" s="22">
        <v>411.9</v>
      </c>
      <c r="I169" s="22">
        <f t="shared" si="13"/>
        <v>51.19</v>
      </c>
      <c r="J169" s="18">
        <v>17</v>
      </c>
      <c r="K169" s="18">
        <f t="shared" si="10"/>
        <v>170</v>
      </c>
      <c r="L169" s="19">
        <v>2170</v>
      </c>
      <c r="M169" s="19">
        <f t="shared" si="14"/>
        <v>21.7</v>
      </c>
      <c r="N169" s="13">
        <v>11392</v>
      </c>
      <c r="O169" s="4"/>
      <c r="P169" s="10">
        <v>67.099999999999994</v>
      </c>
      <c r="Q169" s="11">
        <v>73.400000000000006</v>
      </c>
      <c r="R169" s="5"/>
      <c r="S169" s="6"/>
      <c r="T169" s="7"/>
      <c r="U169" s="8"/>
    </row>
    <row r="170" spans="1:21">
      <c r="A170" s="9">
        <v>40111.700844907406</v>
      </c>
      <c r="B170" s="44">
        <v>84</v>
      </c>
      <c r="C170" s="12">
        <v>304.60000000000002</v>
      </c>
      <c r="D170" s="12">
        <f t="shared" si="11"/>
        <v>151.44444444444446</v>
      </c>
      <c r="E170" s="20">
        <v>3.71</v>
      </c>
      <c r="F170" s="20">
        <f t="shared" si="12"/>
        <v>37.1</v>
      </c>
      <c r="G170" s="21">
        <v>67.3</v>
      </c>
      <c r="H170" s="22">
        <v>424.7</v>
      </c>
      <c r="I170" s="22">
        <f t="shared" si="13"/>
        <v>52.470000000000006</v>
      </c>
      <c r="J170" s="18">
        <v>17.100000000000001</v>
      </c>
      <c r="K170" s="18">
        <f t="shared" si="10"/>
        <v>171</v>
      </c>
      <c r="L170" s="19">
        <v>2203</v>
      </c>
      <c r="M170" s="19">
        <f t="shared" si="14"/>
        <v>22.03</v>
      </c>
      <c r="N170" s="13">
        <v>11862</v>
      </c>
      <c r="O170" s="4"/>
      <c r="P170" s="10">
        <v>66.900000000000006</v>
      </c>
      <c r="Q170" s="11">
        <v>73.400000000000006</v>
      </c>
      <c r="R170" s="5"/>
      <c r="S170" s="6"/>
      <c r="T170" s="7"/>
      <c r="U170" s="8"/>
    </row>
    <row r="171" spans="1:21">
      <c r="A171" s="9">
        <v>40111.701192129629</v>
      </c>
      <c r="B171" s="44">
        <v>84.5</v>
      </c>
      <c r="C171" s="12">
        <v>304</v>
      </c>
      <c r="D171" s="12">
        <f t="shared" si="11"/>
        <v>151.11111111111111</v>
      </c>
      <c r="E171" s="20">
        <v>3.71</v>
      </c>
      <c r="F171" s="20">
        <f t="shared" si="12"/>
        <v>37.1</v>
      </c>
      <c r="G171" s="21">
        <v>67.2</v>
      </c>
      <c r="H171" s="22">
        <v>424.5</v>
      </c>
      <c r="I171" s="22">
        <f t="shared" si="13"/>
        <v>52.45</v>
      </c>
      <c r="J171" s="18">
        <v>17.100000000000001</v>
      </c>
      <c r="K171" s="18">
        <f t="shared" si="10"/>
        <v>171</v>
      </c>
      <c r="L171" s="19">
        <v>2260</v>
      </c>
      <c r="M171" s="19">
        <f t="shared" si="14"/>
        <v>22.6</v>
      </c>
      <c r="N171" s="13">
        <v>12169</v>
      </c>
      <c r="O171" s="4"/>
      <c r="P171" s="10">
        <v>65.5</v>
      </c>
      <c r="Q171" s="11">
        <v>73.400000000000006</v>
      </c>
      <c r="R171" s="5"/>
      <c r="S171" s="6"/>
      <c r="T171" s="7"/>
      <c r="U171" s="8"/>
    </row>
    <row r="172" spans="1:21">
      <c r="A172" s="9">
        <v>40111.701539351852</v>
      </c>
      <c r="B172" s="44">
        <v>85</v>
      </c>
      <c r="C172" s="12">
        <v>304.5</v>
      </c>
      <c r="D172" s="12">
        <f t="shared" si="11"/>
        <v>151.38888888888889</v>
      </c>
      <c r="E172" s="20">
        <v>3.62</v>
      </c>
      <c r="F172" s="20">
        <f t="shared" si="12"/>
        <v>36.200000000000003</v>
      </c>
      <c r="G172" s="21">
        <v>66.400000000000006</v>
      </c>
      <c r="H172" s="22">
        <v>437.8</v>
      </c>
      <c r="I172" s="22">
        <f t="shared" si="13"/>
        <v>53.779999999999994</v>
      </c>
      <c r="J172" s="18">
        <v>17.2</v>
      </c>
      <c r="K172" s="18">
        <f t="shared" si="10"/>
        <v>172</v>
      </c>
      <c r="L172" s="19">
        <v>2324</v>
      </c>
      <c r="M172" s="19">
        <f t="shared" si="14"/>
        <v>23.24</v>
      </c>
      <c r="N172" s="13">
        <v>12843</v>
      </c>
      <c r="O172" s="4"/>
      <c r="P172" s="10">
        <v>65.5</v>
      </c>
      <c r="Q172" s="11">
        <v>73.400000000000006</v>
      </c>
      <c r="R172" s="5"/>
      <c r="S172" s="6"/>
      <c r="T172" s="7"/>
      <c r="U172" s="8"/>
    </row>
    <row r="173" spans="1:21">
      <c r="A173" s="9">
        <v>40111.701886574076</v>
      </c>
      <c r="B173" s="44">
        <v>85.5</v>
      </c>
      <c r="C173" s="12">
        <v>305.5</v>
      </c>
      <c r="D173" s="12">
        <f t="shared" si="11"/>
        <v>151.94444444444443</v>
      </c>
      <c r="E173" s="20">
        <v>3.62</v>
      </c>
      <c r="F173" s="20">
        <f t="shared" si="12"/>
        <v>36.200000000000003</v>
      </c>
      <c r="G173" s="21">
        <v>66.2</v>
      </c>
      <c r="H173" s="22">
        <v>437.5</v>
      </c>
      <c r="I173" s="22">
        <f t="shared" si="13"/>
        <v>53.75</v>
      </c>
      <c r="J173" s="18">
        <v>17.2</v>
      </c>
      <c r="K173" s="18">
        <f t="shared" si="10"/>
        <v>172</v>
      </c>
      <c r="L173" s="19">
        <v>2389</v>
      </c>
      <c r="M173" s="19">
        <f t="shared" si="14"/>
        <v>23.89</v>
      </c>
      <c r="N173" s="13">
        <v>13202</v>
      </c>
      <c r="O173" s="4"/>
      <c r="P173" s="10">
        <v>64.3</v>
      </c>
      <c r="Q173" s="11">
        <v>73.400000000000006</v>
      </c>
      <c r="R173" s="5"/>
      <c r="S173" s="6"/>
      <c r="T173" s="7"/>
      <c r="U173" s="8"/>
    </row>
    <row r="174" spans="1:21">
      <c r="A174" s="9">
        <v>40111.702233796292</v>
      </c>
      <c r="B174" s="44">
        <v>86</v>
      </c>
      <c r="C174" s="12">
        <v>305.89999999999998</v>
      </c>
      <c r="D174" s="12">
        <f t="shared" si="11"/>
        <v>152.16666666666666</v>
      </c>
      <c r="E174" s="20">
        <v>3.52</v>
      </c>
      <c r="F174" s="20">
        <f t="shared" si="12"/>
        <v>35.200000000000003</v>
      </c>
      <c r="G174" s="21">
        <v>65.5</v>
      </c>
      <c r="H174" s="22">
        <v>451.5</v>
      </c>
      <c r="I174" s="22">
        <f t="shared" si="13"/>
        <v>55.15</v>
      </c>
      <c r="J174" s="18">
        <v>17.3</v>
      </c>
      <c r="K174" s="18">
        <f t="shared" si="10"/>
        <v>173</v>
      </c>
      <c r="L174" s="19">
        <v>2467</v>
      </c>
      <c r="M174" s="19">
        <f t="shared" si="14"/>
        <v>24.67</v>
      </c>
      <c r="N174" s="13">
        <v>14002</v>
      </c>
      <c r="O174" s="4"/>
      <c r="P174" s="10">
        <v>65.3</v>
      </c>
      <c r="Q174" s="11">
        <v>73.400000000000006</v>
      </c>
      <c r="R174" s="5"/>
      <c r="S174" s="6"/>
      <c r="T174" s="7"/>
      <c r="U174" s="8"/>
    </row>
    <row r="175" spans="1:21">
      <c r="A175" s="9">
        <v>40111.702581018515</v>
      </c>
      <c r="B175" s="44">
        <v>86.5</v>
      </c>
      <c r="C175" s="12">
        <v>305</v>
      </c>
      <c r="D175" s="12">
        <f t="shared" si="11"/>
        <v>151.66666666666666</v>
      </c>
      <c r="E175" s="20">
        <v>3.52</v>
      </c>
      <c r="F175" s="20">
        <f t="shared" si="12"/>
        <v>35.200000000000003</v>
      </c>
      <c r="G175" s="21">
        <v>65.599999999999994</v>
      </c>
      <c r="H175" s="22">
        <v>451.2</v>
      </c>
      <c r="I175" s="22">
        <f t="shared" si="13"/>
        <v>55.120000000000005</v>
      </c>
      <c r="J175" s="18">
        <v>17.3</v>
      </c>
      <c r="K175" s="18">
        <f t="shared" si="10"/>
        <v>173</v>
      </c>
      <c r="L175" s="19">
        <v>2551</v>
      </c>
      <c r="M175" s="19">
        <f t="shared" si="14"/>
        <v>25.509999999999998</v>
      </c>
      <c r="N175" s="13">
        <v>14479</v>
      </c>
      <c r="O175" s="4"/>
      <c r="P175" s="10">
        <v>66</v>
      </c>
      <c r="Q175" s="11">
        <v>73.400000000000006</v>
      </c>
      <c r="R175" s="5"/>
      <c r="S175" s="6"/>
      <c r="T175" s="7"/>
      <c r="U175" s="8"/>
    </row>
    <row r="176" spans="1:21">
      <c r="A176" s="9">
        <v>40111.702928240738</v>
      </c>
      <c r="B176" s="44">
        <v>87</v>
      </c>
      <c r="C176" s="12">
        <v>303.89999999999998</v>
      </c>
      <c r="D176" s="12">
        <f t="shared" si="11"/>
        <v>151.05555555555554</v>
      </c>
      <c r="E176" s="20">
        <v>3.52</v>
      </c>
      <c r="F176" s="20">
        <f t="shared" si="12"/>
        <v>35.200000000000003</v>
      </c>
      <c r="G176" s="21">
        <v>65.5</v>
      </c>
      <c r="H176" s="22">
        <v>450.8</v>
      </c>
      <c r="I176" s="22">
        <f t="shared" si="13"/>
        <v>55.079999999999991</v>
      </c>
      <c r="J176" s="18">
        <v>17.3</v>
      </c>
      <c r="K176" s="18">
        <f t="shared" si="10"/>
        <v>173</v>
      </c>
      <c r="L176" s="19">
        <v>2627</v>
      </c>
      <c r="M176" s="19">
        <f t="shared" si="14"/>
        <v>26.27</v>
      </c>
      <c r="N176" s="13">
        <v>14910</v>
      </c>
      <c r="O176" s="4"/>
      <c r="P176" s="10">
        <v>65.400000000000006</v>
      </c>
      <c r="Q176" s="11">
        <v>73.400000000000006</v>
      </c>
      <c r="R176" s="5"/>
      <c r="S176" s="6"/>
      <c r="T176" s="7"/>
      <c r="U176" s="8"/>
    </row>
    <row r="177" spans="1:21">
      <c r="A177" s="9">
        <v>40111.703275462962</v>
      </c>
      <c r="B177" s="44">
        <v>87.5</v>
      </c>
      <c r="C177" s="12">
        <v>305.39999999999998</v>
      </c>
      <c r="D177" s="12">
        <f t="shared" si="11"/>
        <v>151.88888888888889</v>
      </c>
      <c r="E177" s="20">
        <v>3.52</v>
      </c>
      <c r="F177" s="20">
        <f t="shared" si="12"/>
        <v>35.200000000000003</v>
      </c>
      <c r="G177" s="21">
        <v>65.3</v>
      </c>
      <c r="H177" s="22">
        <v>450.5</v>
      </c>
      <c r="I177" s="22">
        <f t="shared" si="13"/>
        <v>55.05</v>
      </c>
      <c r="J177" s="18">
        <v>17.3</v>
      </c>
      <c r="K177" s="18">
        <f t="shared" si="10"/>
        <v>173</v>
      </c>
      <c r="L177" s="19">
        <v>2711</v>
      </c>
      <c r="M177" s="19">
        <f t="shared" si="14"/>
        <v>27.11</v>
      </c>
      <c r="N177" s="13">
        <v>15387</v>
      </c>
      <c r="O177" s="4"/>
      <c r="P177" s="10">
        <v>65.400000000000006</v>
      </c>
      <c r="Q177" s="11">
        <v>73.400000000000006</v>
      </c>
      <c r="R177" s="5"/>
      <c r="S177" s="6"/>
      <c r="T177" s="7"/>
      <c r="U177" s="8"/>
    </row>
    <row r="178" spans="1:21">
      <c r="A178" s="9">
        <v>40111.703622685185</v>
      </c>
      <c r="B178" s="44">
        <v>88</v>
      </c>
      <c r="C178" s="12">
        <v>326.7</v>
      </c>
      <c r="D178" s="12">
        <f t="shared" si="11"/>
        <v>163.7222222222222</v>
      </c>
      <c r="E178" s="20">
        <v>3.52</v>
      </c>
      <c r="F178" s="20">
        <f t="shared" si="12"/>
        <v>35.200000000000003</v>
      </c>
      <c r="G178" s="21">
        <v>63.3</v>
      </c>
      <c r="H178" s="22">
        <v>450.3</v>
      </c>
      <c r="I178" s="22">
        <f t="shared" si="13"/>
        <v>55.029999999999994</v>
      </c>
      <c r="J178" s="18">
        <v>17.3</v>
      </c>
      <c r="K178" s="18">
        <f t="shared" si="10"/>
        <v>173</v>
      </c>
      <c r="L178" s="19">
        <v>2771</v>
      </c>
      <c r="M178" s="19">
        <f t="shared" si="14"/>
        <v>27.71</v>
      </c>
      <c r="N178" s="13">
        <v>15727</v>
      </c>
      <c r="O178" s="4"/>
      <c r="P178" s="10">
        <v>65.7</v>
      </c>
      <c r="Q178" s="11">
        <v>73.400000000000006</v>
      </c>
      <c r="R178" s="5"/>
      <c r="S178" s="6"/>
      <c r="T178" s="7"/>
      <c r="U178" s="8"/>
    </row>
    <row r="179" spans="1:21">
      <c r="A179" s="9">
        <v>40111.703969907408</v>
      </c>
      <c r="B179" s="44">
        <v>88.5</v>
      </c>
      <c r="C179" s="12">
        <v>306.8</v>
      </c>
      <c r="D179" s="12">
        <f t="shared" si="11"/>
        <v>152.66666666666666</v>
      </c>
      <c r="E179" s="20">
        <v>3.52</v>
      </c>
      <c r="F179" s="20">
        <f t="shared" si="12"/>
        <v>35.200000000000003</v>
      </c>
      <c r="G179" s="21">
        <v>65.099999999999994</v>
      </c>
      <c r="H179" s="22">
        <v>450</v>
      </c>
      <c r="I179" s="22">
        <f t="shared" si="13"/>
        <v>55</v>
      </c>
      <c r="J179" s="18">
        <v>17.3</v>
      </c>
      <c r="K179" s="18">
        <f t="shared" si="10"/>
        <v>173</v>
      </c>
      <c r="L179" s="19">
        <v>2822</v>
      </c>
      <c r="M179" s="19">
        <f t="shared" si="14"/>
        <v>28.22</v>
      </c>
      <c r="N179" s="13">
        <v>16017</v>
      </c>
      <c r="O179" s="4"/>
      <c r="P179" s="10">
        <v>65.8</v>
      </c>
      <c r="Q179" s="11">
        <v>73.400000000000006</v>
      </c>
      <c r="R179" s="5"/>
      <c r="S179" s="6"/>
      <c r="T179" s="7"/>
      <c r="U179" s="8"/>
    </row>
    <row r="180" spans="1:21">
      <c r="A180" s="9">
        <v>40111.704317129625</v>
      </c>
      <c r="B180" s="44">
        <v>89</v>
      </c>
      <c r="C180" s="12">
        <v>307.3</v>
      </c>
      <c r="D180" s="12">
        <f t="shared" si="11"/>
        <v>152.94444444444446</v>
      </c>
      <c r="E180" s="20">
        <v>3.52</v>
      </c>
      <c r="F180" s="20">
        <f t="shared" si="12"/>
        <v>35.200000000000003</v>
      </c>
      <c r="G180" s="21">
        <v>65.099999999999994</v>
      </c>
      <c r="H180" s="22">
        <v>450</v>
      </c>
      <c r="I180" s="22">
        <f t="shared" si="13"/>
        <v>55</v>
      </c>
      <c r="J180" s="18">
        <v>17.3</v>
      </c>
      <c r="K180" s="18">
        <f t="shared" si="10"/>
        <v>173</v>
      </c>
      <c r="L180" s="19">
        <v>2842</v>
      </c>
      <c r="M180" s="19">
        <f t="shared" si="14"/>
        <v>28.42</v>
      </c>
      <c r="N180" s="13">
        <v>16130</v>
      </c>
      <c r="O180" s="4"/>
      <c r="P180" s="10">
        <v>66.400000000000006</v>
      </c>
      <c r="Q180" s="11">
        <v>73.400000000000006</v>
      </c>
      <c r="R180" s="5"/>
      <c r="S180" s="6"/>
      <c r="T180" s="7"/>
      <c r="U180" s="8"/>
    </row>
    <row r="181" spans="1:21">
      <c r="A181" s="9">
        <v>40111.704664351848</v>
      </c>
      <c r="B181" s="44">
        <v>89.5</v>
      </c>
      <c r="C181" s="12">
        <v>307.2</v>
      </c>
      <c r="D181" s="12">
        <f t="shared" si="11"/>
        <v>152.88888888888889</v>
      </c>
      <c r="E181" s="20">
        <v>3.52</v>
      </c>
      <c r="F181" s="20">
        <f t="shared" si="12"/>
        <v>35.200000000000003</v>
      </c>
      <c r="G181" s="21">
        <v>65.3</v>
      </c>
      <c r="H181" s="22">
        <v>450.5</v>
      </c>
      <c r="I181" s="22">
        <f t="shared" si="13"/>
        <v>55.05</v>
      </c>
      <c r="J181" s="18">
        <v>17.3</v>
      </c>
      <c r="K181" s="18">
        <f t="shared" si="10"/>
        <v>173</v>
      </c>
      <c r="L181" s="19">
        <v>2718</v>
      </c>
      <c r="M181" s="19">
        <f t="shared" si="14"/>
        <v>27.18</v>
      </c>
      <c r="N181" s="13">
        <v>15426</v>
      </c>
      <c r="O181" s="4"/>
      <c r="P181" s="10">
        <v>67.2</v>
      </c>
      <c r="Q181" s="11">
        <v>73.3</v>
      </c>
      <c r="R181" s="5"/>
      <c r="S181" s="6"/>
      <c r="T181" s="7"/>
      <c r="U181" s="8"/>
    </row>
    <row r="182" spans="1:21">
      <c r="A182" s="9">
        <v>40111.705011574071</v>
      </c>
      <c r="B182" s="44">
        <v>90</v>
      </c>
      <c r="C182" s="12">
        <v>308.2</v>
      </c>
      <c r="D182" s="12">
        <f t="shared" si="11"/>
        <v>153.44444444444443</v>
      </c>
      <c r="E182" s="20">
        <v>3.81</v>
      </c>
      <c r="F182" s="20">
        <f t="shared" si="12"/>
        <v>38.1</v>
      </c>
      <c r="G182" s="21">
        <v>67.2</v>
      </c>
      <c r="H182" s="22">
        <v>410.3</v>
      </c>
      <c r="I182" s="22">
        <f t="shared" si="13"/>
        <v>51.03</v>
      </c>
      <c r="J182" s="18">
        <v>17</v>
      </c>
      <c r="K182" s="18">
        <f t="shared" si="10"/>
        <v>170</v>
      </c>
      <c r="L182" s="19">
        <v>2615</v>
      </c>
      <c r="M182" s="19">
        <f t="shared" si="14"/>
        <v>26.150000000000002</v>
      </c>
      <c r="N182" s="13">
        <v>13729</v>
      </c>
      <c r="O182" s="4"/>
      <c r="P182" s="10">
        <v>67.400000000000006</v>
      </c>
      <c r="Q182" s="11">
        <v>73.400000000000006</v>
      </c>
      <c r="R182" s="5"/>
      <c r="S182" s="6"/>
      <c r="T182" s="7"/>
      <c r="U182" s="8"/>
    </row>
    <row r="183" spans="1:21">
      <c r="A183" s="9">
        <v>40111.705358796295</v>
      </c>
      <c r="B183" s="44">
        <v>90.5</v>
      </c>
      <c r="C183" s="12">
        <v>309.2</v>
      </c>
      <c r="D183" s="12">
        <f t="shared" si="11"/>
        <v>154</v>
      </c>
      <c r="E183" s="20">
        <v>4.0999999999999996</v>
      </c>
      <c r="F183" s="20">
        <f t="shared" si="12"/>
        <v>41</v>
      </c>
      <c r="G183" s="21">
        <v>68.8</v>
      </c>
      <c r="H183" s="22">
        <v>375.7</v>
      </c>
      <c r="I183" s="22">
        <f t="shared" si="13"/>
        <v>47.569999999999993</v>
      </c>
      <c r="J183" s="18">
        <v>16.7</v>
      </c>
      <c r="K183" s="18">
        <f t="shared" si="10"/>
        <v>167</v>
      </c>
      <c r="L183" s="19">
        <v>2471</v>
      </c>
      <c r="M183" s="19">
        <f t="shared" si="14"/>
        <v>24.709999999999997</v>
      </c>
      <c r="N183" s="13">
        <v>12068</v>
      </c>
      <c r="O183" s="4"/>
      <c r="P183" s="10">
        <v>66.900000000000006</v>
      </c>
      <c r="Q183" s="11">
        <v>73.400000000000006</v>
      </c>
      <c r="R183" s="5"/>
      <c r="S183" s="6"/>
      <c r="T183" s="7"/>
      <c r="U183" s="8"/>
    </row>
    <row r="184" spans="1:21">
      <c r="A184" s="9">
        <v>40111.705706018518</v>
      </c>
      <c r="B184" s="44">
        <v>91</v>
      </c>
      <c r="C184" s="12">
        <v>309.7</v>
      </c>
      <c r="D184" s="12">
        <f t="shared" si="11"/>
        <v>154.27777777777777</v>
      </c>
      <c r="E184" s="20">
        <v>4.29</v>
      </c>
      <c r="F184" s="20">
        <f t="shared" si="12"/>
        <v>42.9</v>
      </c>
      <c r="G184" s="21">
        <v>69.8</v>
      </c>
      <c r="H184" s="22">
        <v>355.3</v>
      </c>
      <c r="I184" s="22">
        <f t="shared" si="13"/>
        <v>45.53</v>
      </c>
      <c r="J184" s="18">
        <v>16.5</v>
      </c>
      <c r="K184" s="18">
        <f t="shared" si="10"/>
        <v>165</v>
      </c>
      <c r="L184" s="19">
        <v>2334</v>
      </c>
      <c r="M184" s="19">
        <f t="shared" si="14"/>
        <v>23.34</v>
      </c>
      <c r="N184" s="13">
        <v>10892</v>
      </c>
      <c r="O184" s="4"/>
      <c r="P184" s="10">
        <v>66.8</v>
      </c>
      <c r="Q184" s="11">
        <v>73.400000000000006</v>
      </c>
      <c r="R184" s="5"/>
      <c r="S184" s="6"/>
      <c r="T184" s="7"/>
      <c r="U184" s="8"/>
    </row>
    <row r="185" spans="1:21">
      <c r="A185" s="9">
        <v>40111.706053240741</v>
      </c>
      <c r="B185" s="44">
        <v>91.5</v>
      </c>
      <c r="C185" s="12">
        <v>310</v>
      </c>
      <c r="D185" s="12">
        <f t="shared" si="11"/>
        <v>154.44444444444443</v>
      </c>
      <c r="E185" s="20">
        <v>4.4800000000000004</v>
      </c>
      <c r="F185" s="20">
        <f t="shared" si="12"/>
        <v>44.800000000000004</v>
      </c>
      <c r="G185" s="21">
        <v>70.7</v>
      </c>
      <c r="H185" s="22">
        <v>336.4</v>
      </c>
      <c r="I185" s="22">
        <f t="shared" si="13"/>
        <v>43.64</v>
      </c>
      <c r="J185" s="18">
        <v>16.3</v>
      </c>
      <c r="K185" s="18">
        <f t="shared" si="10"/>
        <v>163</v>
      </c>
      <c r="L185" s="19">
        <v>2261</v>
      </c>
      <c r="M185" s="19">
        <f t="shared" si="14"/>
        <v>22.61</v>
      </c>
      <c r="N185" s="13">
        <v>10102</v>
      </c>
      <c r="O185" s="4"/>
      <c r="P185" s="10">
        <v>66.099999999999994</v>
      </c>
      <c r="Q185" s="11">
        <v>73.400000000000006</v>
      </c>
      <c r="R185" s="5"/>
      <c r="S185" s="6"/>
      <c r="T185" s="7"/>
      <c r="U185" s="8"/>
    </row>
    <row r="186" spans="1:21">
      <c r="A186" s="9">
        <v>40111.706400462965</v>
      </c>
      <c r="B186" s="44">
        <v>92</v>
      </c>
      <c r="C186" s="12">
        <v>309.39999999999998</v>
      </c>
      <c r="D186" s="12">
        <f t="shared" si="11"/>
        <v>154.11111111111109</v>
      </c>
      <c r="E186" s="20">
        <v>4.67</v>
      </c>
      <c r="F186" s="20">
        <f t="shared" si="12"/>
        <v>46.7</v>
      </c>
      <c r="G186" s="21">
        <v>71.5</v>
      </c>
      <c r="H186" s="22">
        <v>318.8</v>
      </c>
      <c r="I186" s="22">
        <f t="shared" si="13"/>
        <v>41.879999999999995</v>
      </c>
      <c r="J186" s="18">
        <v>16.100000000000001</v>
      </c>
      <c r="K186" s="18">
        <f t="shared" si="10"/>
        <v>161</v>
      </c>
      <c r="L186" s="19">
        <v>2252</v>
      </c>
      <c r="M186" s="19">
        <f t="shared" si="14"/>
        <v>22.52</v>
      </c>
      <c r="N186" s="13">
        <v>9651</v>
      </c>
      <c r="O186" s="4"/>
      <c r="P186" s="10">
        <v>65</v>
      </c>
      <c r="Q186" s="11">
        <v>73.400000000000006</v>
      </c>
      <c r="R186" s="5"/>
      <c r="S186" s="6"/>
      <c r="T186" s="7"/>
      <c r="U186" s="8"/>
    </row>
    <row r="187" spans="1:21">
      <c r="A187" s="9">
        <v>40111.706747685181</v>
      </c>
      <c r="B187" s="44">
        <v>92.5</v>
      </c>
      <c r="C187" s="12">
        <v>309.2</v>
      </c>
      <c r="D187" s="12">
        <f t="shared" si="11"/>
        <v>154</v>
      </c>
      <c r="E187" s="20">
        <v>4.76</v>
      </c>
      <c r="F187" s="20">
        <f t="shared" si="12"/>
        <v>47.599999999999994</v>
      </c>
      <c r="G187" s="21">
        <v>71.900000000000006</v>
      </c>
      <c r="H187" s="22">
        <v>310.3</v>
      </c>
      <c r="I187" s="22">
        <f t="shared" si="13"/>
        <v>41.03</v>
      </c>
      <c r="J187" s="18">
        <v>16</v>
      </c>
      <c r="K187" s="18">
        <f t="shared" si="10"/>
        <v>160</v>
      </c>
      <c r="L187" s="19">
        <v>2343</v>
      </c>
      <c r="M187" s="19">
        <f t="shared" si="14"/>
        <v>23.43</v>
      </c>
      <c r="N187" s="13">
        <v>9841</v>
      </c>
      <c r="O187" s="4"/>
      <c r="P187" s="10">
        <v>65.900000000000006</v>
      </c>
      <c r="Q187" s="11">
        <v>73.400000000000006</v>
      </c>
      <c r="R187" s="5"/>
      <c r="S187" s="6"/>
      <c r="T187" s="7"/>
      <c r="U187" s="8"/>
    </row>
    <row r="188" spans="1:21">
      <c r="A188" s="9">
        <v>40111.707094907404</v>
      </c>
      <c r="B188" s="44">
        <v>93</v>
      </c>
      <c r="C188" s="12">
        <v>309.7</v>
      </c>
      <c r="D188" s="12">
        <f t="shared" si="11"/>
        <v>154.27777777777777</v>
      </c>
      <c r="E188" s="20">
        <v>4.76</v>
      </c>
      <c r="F188" s="20">
        <f t="shared" si="12"/>
        <v>47.599999999999994</v>
      </c>
      <c r="G188" s="21">
        <v>71.7</v>
      </c>
      <c r="H188" s="22">
        <v>309.89999999999998</v>
      </c>
      <c r="I188" s="22">
        <f t="shared" si="13"/>
        <v>40.99</v>
      </c>
      <c r="J188" s="18">
        <v>16</v>
      </c>
      <c r="K188" s="18">
        <f t="shared" si="10"/>
        <v>160</v>
      </c>
      <c r="L188" s="19">
        <v>2539</v>
      </c>
      <c r="M188" s="19">
        <f t="shared" si="14"/>
        <v>25.39</v>
      </c>
      <c r="N188" s="13">
        <v>10664</v>
      </c>
      <c r="O188" s="4"/>
      <c r="P188" s="10">
        <v>66.400000000000006</v>
      </c>
      <c r="Q188" s="11">
        <v>73.400000000000006</v>
      </c>
      <c r="R188" s="5"/>
      <c r="S188" s="6"/>
      <c r="T188" s="7"/>
      <c r="U188" s="8"/>
    </row>
    <row r="189" spans="1:21">
      <c r="A189" s="9">
        <v>40111.707442129627</v>
      </c>
      <c r="B189" s="44">
        <v>93.5</v>
      </c>
      <c r="C189" s="12">
        <v>310.39999999999998</v>
      </c>
      <c r="D189" s="12">
        <f t="shared" si="11"/>
        <v>154.66666666666666</v>
      </c>
      <c r="E189" s="20">
        <v>4.76</v>
      </c>
      <c r="F189" s="20">
        <f t="shared" si="12"/>
        <v>47.599999999999994</v>
      </c>
      <c r="G189" s="21">
        <v>71.5</v>
      </c>
      <c r="H189" s="22">
        <v>309.2</v>
      </c>
      <c r="I189" s="22">
        <f t="shared" si="13"/>
        <v>40.919999999999995</v>
      </c>
      <c r="J189" s="18">
        <v>16</v>
      </c>
      <c r="K189" s="18">
        <f t="shared" si="10"/>
        <v>160</v>
      </c>
      <c r="L189" s="19">
        <v>2817</v>
      </c>
      <c r="M189" s="19">
        <f t="shared" si="14"/>
        <v>28.17</v>
      </c>
      <c r="N189" s="13">
        <v>11831</v>
      </c>
      <c r="O189" s="4"/>
      <c r="P189" s="10">
        <v>66.400000000000006</v>
      </c>
      <c r="Q189" s="11">
        <v>73.400000000000006</v>
      </c>
      <c r="R189" s="5"/>
      <c r="S189" s="6"/>
      <c r="T189" s="7"/>
      <c r="U189" s="8"/>
    </row>
    <row r="190" spans="1:21">
      <c r="A190" s="9">
        <v>40111.707789351851</v>
      </c>
      <c r="B190" s="44">
        <v>94</v>
      </c>
      <c r="C190" s="12">
        <v>309.60000000000002</v>
      </c>
      <c r="D190" s="12">
        <f t="shared" si="11"/>
        <v>154.22222222222223</v>
      </c>
      <c r="E190" s="20">
        <v>4.76</v>
      </c>
      <c r="F190" s="20">
        <f t="shared" si="12"/>
        <v>47.599999999999994</v>
      </c>
      <c r="G190" s="21">
        <v>71.3</v>
      </c>
      <c r="H190" s="22">
        <v>308.60000000000002</v>
      </c>
      <c r="I190" s="22">
        <f t="shared" si="13"/>
        <v>40.86</v>
      </c>
      <c r="J190" s="18">
        <v>16</v>
      </c>
      <c r="K190" s="18">
        <f t="shared" si="10"/>
        <v>160</v>
      </c>
      <c r="L190" s="19">
        <v>3084</v>
      </c>
      <c r="M190" s="19">
        <f t="shared" si="14"/>
        <v>30.84</v>
      </c>
      <c r="N190" s="13">
        <v>12953</v>
      </c>
      <c r="O190" s="4"/>
      <c r="P190" s="10">
        <v>66.7</v>
      </c>
      <c r="Q190" s="11">
        <v>73.400000000000006</v>
      </c>
      <c r="R190" s="5"/>
      <c r="S190" s="6"/>
      <c r="T190" s="7"/>
      <c r="U190" s="8"/>
    </row>
    <row r="191" spans="1:21">
      <c r="A191" s="9">
        <v>40111.708136574074</v>
      </c>
      <c r="B191" s="44">
        <v>94.5</v>
      </c>
      <c r="C191" s="12">
        <v>307.10000000000002</v>
      </c>
      <c r="D191" s="12">
        <f t="shared" si="11"/>
        <v>152.83333333333334</v>
      </c>
      <c r="E191" s="20">
        <v>4.67</v>
      </c>
      <c r="F191" s="20">
        <f t="shared" si="12"/>
        <v>46.7</v>
      </c>
      <c r="G191" s="21">
        <v>70.900000000000006</v>
      </c>
      <c r="H191" s="22">
        <v>316.2</v>
      </c>
      <c r="I191" s="22">
        <f t="shared" si="13"/>
        <v>41.62</v>
      </c>
      <c r="J191" s="18">
        <v>16.100000000000001</v>
      </c>
      <c r="K191" s="18">
        <f t="shared" si="10"/>
        <v>161</v>
      </c>
      <c r="L191" s="19">
        <v>3323</v>
      </c>
      <c r="M191" s="19">
        <f t="shared" si="14"/>
        <v>33.229999999999997</v>
      </c>
      <c r="N191" s="13">
        <v>14241</v>
      </c>
      <c r="O191" s="4"/>
      <c r="P191" s="10">
        <v>66.599999999999994</v>
      </c>
      <c r="Q191" s="11">
        <v>73.400000000000006</v>
      </c>
      <c r="R191" s="5"/>
      <c r="S191" s="6"/>
      <c r="T191" s="7"/>
      <c r="U191" s="8"/>
    </row>
    <row r="192" spans="1:21">
      <c r="A192" s="9">
        <v>40111.708483796298</v>
      </c>
      <c r="B192" s="44">
        <v>95</v>
      </c>
      <c r="C192" s="12">
        <v>310.60000000000002</v>
      </c>
      <c r="D192" s="12">
        <f t="shared" si="11"/>
        <v>154.7777777777778</v>
      </c>
      <c r="E192" s="20">
        <v>4.57</v>
      </c>
      <c r="F192" s="20">
        <f t="shared" si="12"/>
        <v>45.7</v>
      </c>
      <c r="G192" s="21">
        <v>70.099999999999994</v>
      </c>
      <c r="H192" s="22">
        <v>324.10000000000002</v>
      </c>
      <c r="I192" s="22">
        <f t="shared" si="13"/>
        <v>42.410000000000004</v>
      </c>
      <c r="J192" s="18">
        <v>16.2</v>
      </c>
      <c r="K192" s="18">
        <f t="shared" si="10"/>
        <v>162</v>
      </c>
      <c r="L192" s="19">
        <v>3550</v>
      </c>
      <c r="M192" s="19">
        <f t="shared" si="14"/>
        <v>35.5</v>
      </c>
      <c r="N192" s="13">
        <v>15531</v>
      </c>
      <c r="O192" s="4"/>
      <c r="P192" s="10">
        <v>66.5</v>
      </c>
      <c r="Q192" s="11">
        <v>73.400000000000006</v>
      </c>
      <c r="R192" s="5"/>
      <c r="S192" s="6"/>
      <c r="T192" s="7"/>
      <c r="U192" s="8"/>
    </row>
    <row r="193" spans="1:21">
      <c r="A193" s="9">
        <v>40111.708831018514</v>
      </c>
      <c r="B193" s="44">
        <v>95.5</v>
      </c>
      <c r="C193" s="12">
        <v>306.8</v>
      </c>
      <c r="D193" s="12">
        <f t="shared" si="11"/>
        <v>152.66666666666666</v>
      </c>
      <c r="E193" s="20">
        <v>4.4800000000000004</v>
      </c>
      <c r="F193" s="20">
        <f t="shared" si="12"/>
        <v>44.800000000000004</v>
      </c>
      <c r="G193" s="21">
        <v>69.7</v>
      </c>
      <c r="H193" s="22">
        <v>332.3</v>
      </c>
      <c r="I193" s="22">
        <f t="shared" si="13"/>
        <v>43.230000000000004</v>
      </c>
      <c r="J193" s="18">
        <v>16.3</v>
      </c>
      <c r="K193" s="18">
        <f t="shared" si="10"/>
        <v>163</v>
      </c>
      <c r="L193" s="19">
        <v>3808</v>
      </c>
      <c r="M193" s="19">
        <f t="shared" si="14"/>
        <v>38.080000000000005</v>
      </c>
      <c r="N193" s="13">
        <v>17014</v>
      </c>
      <c r="O193" s="4"/>
      <c r="P193" s="10">
        <v>66.3</v>
      </c>
      <c r="Q193" s="11">
        <v>73.400000000000006</v>
      </c>
      <c r="R193" s="5"/>
      <c r="S193" s="6"/>
      <c r="T193" s="7"/>
      <c r="U193" s="8"/>
    </row>
    <row r="194" spans="1:21">
      <c r="A194" s="9">
        <v>40111.709178240737</v>
      </c>
      <c r="B194" s="44">
        <v>96</v>
      </c>
      <c r="C194" s="12">
        <v>308.7</v>
      </c>
      <c r="D194" s="12">
        <f t="shared" si="11"/>
        <v>153.7222222222222</v>
      </c>
      <c r="E194" s="20">
        <v>4.38</v>
      </c>
      <c r="F194" s="20">
        <f t="shared" si="12"/>
        <v>43.8</v>
      </c>
      <c r="G194" s="21">
        <v>68.900000000000006</v>
      </c>
      <c r="H194" s="22">
        <v>340.7</v>
      </c>
      <c r="I194" s="22">
        <f t="shared" si="13"/>
        <v>44.07</v>
      </c>
      <c r="J194" s="18">
        <v>16.399999999999999</v>
      </c>
      <c r="K194" s="18">
        <f t="shared" si="10"/>
        <v>164</v>
      </c>
      <c r="L194" s="19">
        <v>4099</v>
      </c>
      <c r="M194" s="19">
        <f t="shared" si="14"/>
        <v>40.99</v>
      </c>
      <c r="N194" s="13">
        <v>18713</v>
      </c>
      <c r="O194" s="4"/>
      <c r="P194" s="10">
        <v>65.599999999999994</v>
      </c>
      <c r="Q194" s="11">
        <v>73.400000000000006</v>
      </c>
      <c r="R194" s="5"/>
      <c r="S194" s="6"/>
      <c r="T194" s="7"/>
      <c r="U194" s="8"/>
    </row>
    <row r="195" spans="1:21">
      <c r="A195" s="9">
        <v>40111.70952546296</v>
      </c>
      <c r="B195" s="44">
        <v>96.5</v>
      </c>
      <c r="C195" s="12">
        <v>308.10000000000002</v>
      </c>
      <c r="D195" s="12">
        <f t="shared" si="11"/>
        <v>153.38888888888889</v>
      </c>
      <c r="E195" s="20">
        <v>4.29</v>
      </c>
      <c r="F195" s="20">
        <f t="shared" si="12"/>
        <v>42.9</v>
      </c>
      <c r="G195" s="21">
        <v>68.3</v>
      </c>
      <c r="H195" s="22">
        <v>349.4</v>
      </c>
      <c r="I195" s="22">
        <f t="shared" si="13"/>
        <v>44.94</v>
      </c>
      <c r="J195" s="18">
        <v>16.5</v>
      </c>
      <c r="K195" s="18">
        <f t="shared" ref="K195:K258" si="15">J195*10</f>
        <v>165</v>
      </c>
      <c r="L195" s="19">
        <v>4379</v>
      </c>
      <c r="M195" s="19">
        <f t="shared" si="14"/>
        <v>43.79</v>
      </c>
      <c r="N195" s="13">
        <v>20435</v>
      </c>
      <c r="O195" s="4"/>
      <c r="P195" s="10">
        <v>66.2</v>
      </c>
      <c r="Q195" s="11">
        <v>73.400000000000006</v>
      </c>
      <c r="R195" s="5"/>
      <c r="S195" s="6"/>
      <c r="T195" s="7"/>
      <c r="U195" s="8"/>
    </row>
    <row r="196" spans="1:21">
      <c r="A196" s="9">
        <v>40111.709872685184</v>
      </c>
      <c r="B196" s="44">
        <v>97</v>
      </c>
      <c r="C196" s="12">
        <v>306.60000000000002</v>
      </c>
      <c r="D196" s="12">
        <f t="shared" ref="D196:D259" si="16">(C196-32)/(9/5)</f>
        <v>152.55555555555557</v>
      </c>
      <c r="E196" s="20">
        <v>4.0999999999999996</v>
      </c>
      <c r="F196" s="20">
        <f t="shared" si="12"/>
        <v>41</v>
      </c>
      <c r="G196" s="21">
        <v>67.2</v>
      </c>
      <c r="H196" s="22">
        <v>369.1</v>
      </c>
      <c r="I196" s="22">
        <f t="shared" si="13"/>
        <v>46.91</v>
      </c>
      <c r="J196" s="18">
        <v>16.7</v>
      </c>
      <c r="K196" s="18">
        <f t="shared" si="15"/>
        <v>167</v>
      </c>
      <c r="L196" s="19">
        <v>4613</v>
      </c>
      <c r="M196" s="19">
        <f t="shared" si="14"/>
        <v>46.129999999999995</v>
      </c>
      <c r="N196" s="13">
        <v>22529</v>
      </c>
      <c r="O196" s="4"/>
      <c r="P196" s="10">
        <v>66.8</v>
      </c>
      <c r="Q196" s="11">
        <v>73.400000000000006</v>
      </c>
      <c r="R196" s="5"/>
      <c r="S196" s="6"/>
      <c r="T196" s="7"/>
      <c r="U196" s="8"/>
    </row>
    <row r="197" spans="1:21">
      <c r="A197" s="9">
        <v>40111.710219907407</v>
      </c>
      <c r="B197" s="44">
        <v>97.5</v>
      </c>
      <c r="C197" s="12">
        <v>306.5</v>
      </c>
      <c r="D197" s="12">
        <f t="shared" si="16"/>
        <v>152.5</v>
      </c>
      <c r="E197" s="20">
        <v>4</v>
      </c>
      <c r="F197" s="20">
        <f t="shared" si="12"/>
        <v>40</v>
      </c>
      <c r="G197" s="21">
        <v>66.599999999999994</v>
      </c>
      <c r="H197" s="22">
        <v>379.5</v>
      </c>
      <c r="I197" s="22">
        <f t="shared" si="13"/>
        <v>47.95</v>
      </c>
      <c r="J197" s="18">
        <v>16.8</v>
      </c>
      <c r="K197" s="18">
        <f t="shared" si="15"/>
        <v>168</v>
      </c>
      <c r="L197" s="19">
        <v>4768</v>
      </c>
      <c r="M197" s="19">
        <f t="shared" si="14"/>
        <v>47.68</v>
      </c>
      <c r="N197" s="13">
        <v>23840</v>
      </c>
      <c r="O197" s="4"/>
      <c r="P197" s="10">
        <v>67.5</v>
      </c>
      <c r="Q197" s="11">
        <v>73.400000000000006</v>
      </c>
      <c r="R197" s="5"/>
      <c r="S197" s="6"/>
      <c r="T197" s="7"/>
      <c r="U197" s="8"/>
    </row>
    <row r="198" spans="1:21">
      <c r="A198" s="9">
        <v>40111.71056712963</v>
      </c>
      <c r="B198" s="44">
        <v>98</v>
      </c>
      <c r="C198" s="12">
        <v>304.89999999999998</v>
      </c>
      <c r="D198" s="12">
        <f t="shared" si="16"/>
        <v>151.61111111111109</v>
      </c>
      <c r="E198" s="20">
        <v>3.9</v>
      </c>
      <c r="F198" s="20">
        <f t="shared" si="12"/>
        <v>39</v>
      </c>
      <c r="G198" s="21">
        <v>66.099999999999994</v>
      </c>
      <c r="H198" s="22">
        <v>390.5</v>
      </c>
      <c r="I198" s="22">
        <f t="shared" si="13"/>
        <v>49.050000000000004</v>
      </c>
      <c r="J198" s="18">
        <v>16.899999999999999</v>
      </c>
      <c r="K198" s="18">
        <f t="shared" si="15"/>
        <v>169</v>
      </c>
      <c r="L198" s="19">
        <v>4855</v>
      </c>
      <c r="M198" s="19">
        <f t="shared" si="14"/>
        <v>48.55</v>
      </c>
      <c r="N198" s="13">
        <v>24867</v>
      </c>
      <c r="O198" s="4"/>
      <c r="P198" s="10">
        <v>67.5</v>
      </c>
      <c r="Q198" s="11">
        <v>73.400000000000006</v>
      </c>
      <c r="R198" s="5"/>
      <c r="S198" s="6"/>
      <c r="T198" s="7"/>
      <c r="U198" s="8"/>
    </row>
    <row r="199" spans="1:21">
      <c r="A199" s="9">
        <v>40111.710914351854</v>
      </c>
      <c r="B199" s="44">
        <v>98.5</v>
      </c>
      <c r="C199" s="12">
        <v>300.7</v>
      </c>
      <c r="D199" s="12">
        <f t="shared" si="16"/>
        <v>149.27777777777777</v>
      </c>
      <c r="E199" s="20">
        <v>3.81</v>
      </c>
      <c r="F199" s="20">
        <f t="shared" si="12"/>
        <v>38.1</v>
      </c>
      <c r="G199" s="21">
        <v>65.8</v>
      </c>
      <c r="H199" s="22">
        <v>402.3</v>
      </c>
      <c r="I199" s="22">
        <f t="shared" si="13"/>
        <v>50.23</v>
      </c>
      <c r="J199" s="18">
        <v>17</v>
      </c>
      <c r="K199" s="18">
        <f t="shared" si="15"/>
        <v>170</v>
      </c>
      <c r="L199" s="19">
        <v>4897</v>
      </c>
      <c r="M199" s="19">
        <f t="shared" si="14"/>
        <v>48.97</v>
      </c>
      <c r="N199" s="13">
        <v>25709</v>
      </c>
      <c r="O199" s="4"/>
      <c r="P199" s="10">
        <v>67.3</v>
      </c>
      <c r="Q199" s="11">
        <v>73.400000000000006</v>
      </c>
      <c r="R199" s="5"/>
      <c r="S199" s="6"/>
      <c r="T199" s="7"/>
      <c r="U199" s="8"/>
    </row>
    <row r="200" spans="1:21">
      <c r="A200" s="9">
        <v>40111.71126157407</v>
      </c>
      <c r="B200" s="44">
        <v>99</v>
      </c>
      <c r="C200" s="12">
        <v>297.8</v>
      </c>
      <c r="D200" s="12">
        <f t="shared" si="16"/>
        <v>147.66666666666666</v>
      </c>
      <c r="E200" s="20">
        <v>3.71</v>
      </c>
      <c r="F200" s="20">
        <f t="shared" ref="F200:F263" si="17">E200*10</f>
        <v>37.1</v>
      </c>
      <c r="G200" s="21">
        <v>65.5</v>
      </c>
      <c r="H200" s="22">
        <v>414.8</v>
      </c>
      <c r="I200" s="22">
        <f t="shared" ref="I200:I263" si="18">(H200+100)/100*10</f>
        <v>51.48</v>
      </c>
      <c r="J200" s="18">
        <v>17.100000000000001</v>
      </c>
      <c r="K200" s="18">
        <f t="shared" si="15"/>
        <v>171</v>
      </c>
      <c r="L200" s="19">
        <v>4886</v>
      </c>
      <c r="M200" s="19">
        <f t="shared" ref="M200:M263" si="19">L200/10000*100</f>
        <v>48.86</v>
      </c>
      <c r="N200" s="13">
        <v>26309</v>
      </c>
      <c r="O200" s="4"/>
      <c r="P200" s="10">
        <v>67.5</v>
      </c>
      <c r="Q200" s="11">
        <v>73.5</v>
      </c>
      <c r="R200" s="5"/>
      <c r="S200" s="6"/>
      <c r="T200" s="7"/>
      <c r="U200" s="8"/>
    </row>
    <row r="201" spans="1:21">
      <c r="A201" s="9">
        <v>40111.711608796293</v>
      </c>
      <c r="B201" s="44">
        <v>99.5</v>
      </c>
      <c r="C201" s="12">
        <v>295</v>
      </c>
      <c r="D201" s="12">
        <f t="shared" si="16"/>
        <v>146.11111111111111</v>
      </c>
      <c r="E201" s="20">
        <v>3.62</v>
      </c>
      <c r="F201" s="20">
        <f t="shared" si="17"/>
        <v>36.200000000000003</v>
      </c>
      <c r="G201" s="21">
        <v>65.099999999999994</v>
      </c>
      <c r="H201" s="22">
        <v>428.1</v>
      </c>
      <c r="I201" s="22">
        <f t="shared" si="18"/>
        <v>52.81</v>
      </c>
      <c r="J201" s="18">
        <v>17.2</v>
      </c>
      <c r="K201" s="18">
        <f t="shared" si="15"/>
        <v>172</v>
      </c>
      <c r="L201" s="19">
        <v>4834</v>
      </c>
      <c r="M201" s="19">
        <f t="shared" si="19"/>
        <v>48.339999999999996</v>
      </c>
      <c r="N201" s="13">
        <v>26714</v>
      </c>
      <c r="O201" s="4"/>
      <c r="P201" s="10">
        <v>67.8</v>
      </c>
      <c r="Q201" s="11">
        <v>73.5</v>
      </c>
      <c r="R201" s="5"/>
      <c r="S201" s="6"/>
      <c r="T201" s="7"/>
      <c r="U201" s="8"/>
    </row>
    <row r="202" spans="1:21">
      <c r="A202" s="9">
        <v>40111.711956018517</v>
      </c>
      <c r="B202" s="44">
        <v>100</v>
      </c>
      <c r="C202" s="12">
        <v>296.2</v>
      </c>
      <c r="D202" s="12">
        <f t="shared" si="16"/>
        <v>146.77777777777777</v>
      </c>
      <c r="E202" s="20">
        <v>3.43</v>
      </c>
      <c r="F202" s="20">
        <f t="shared" si="17"/>
        <v>34.300000000000004</v>
      </c>
      <c r="G202" s="21">
        <v>63.6</v>
      </c>
      <c r="H202" s="22">
        <v>456.7</v>
      </c>
      <c r="I202" s="22">
        <f t="shared" si="18"/>
        <v>55.67</v>
      </c>
      <c r="J202" s="18">
        <v>17.399999999999999</v>
      </c>
      <c r="K202" s="18">
        <f t="shared" si="15"/>
        <v>174</v>
      </c>
      <c r="L202" s="19">
        <v>4786</v>
      </c>
      <c r="M202" s="19">
        <f t="shared" si="19"/>
        <v>47.86</v>
      </c>
      <c r="N202" s="13">
        <v>27918</v>
      </c>
      <c r="O202" s="4"/>
      <c r="P202" s="10">
        <v>67.5</v>
      </c>
      <c r="Q202" s="11">
        <v>73.5</v>
      </c>
      <c r="R202" s="5"/>
      <c r="S202" s="6"/>
      <c r="T202" s="7"/>
      <c r="U202" s="8"/>
    </row>
    <row r="203" spans="1:21">
      <c r="A203" s="9">
        <v>40111.71230324074</v>
      </c>
      <c r="B203" s="44">
        <v>100.5</v>
      </c>
      <c r="C203" s="12">
        <v>295.2</v>
      </c>
      <c r="D203" s="12">
        <f t="shared" si="16"/>
        <v>146.2222222222222</v>
      </c>
      <c r="E203" s="20">
        <v>3.24</v>
      </c>
      <c r="F203" s="20">
        <f t="shared" si="17"/>
        <v>32.400000000000006</v>
      </c>
      <c r="G203" s="21">
        <v>62.2</v>
      </c>
      <c r="H203" s="22">
        <v>488.8</v>
      </c>
      <c r="I203" s="22">
        <f t="shared" si="18"/>
        <v>58.879999999999995</v>
      </c>
      <c r="J203" s="18">
        <v>17.600000000000001</v>
      </c>
      <c r="K203" s="18">
        <f t="shared" si="15"/>
        <v>176</v>
      </c>
      <c r="L203" s="19">
        <v>4697</v>
      </c>
      <c r="M203" s="19">
        <f t="shared" si="19"/>
        <v>46.97</v>
      </c>
      <c r="N203" s="13">
        <v>29011</v>
      </c>
      <c r="O203" s="4"/>
      <c r="P203" s="10">
        <v>67.099999999999994</v>
      </c>
      <c r="Q203" s="11">
        <v>73.5</v>
      </c>
      <c r="R203" s="5"/>
      <c r="S203" s="6"/>
      <c r="T203" s="7"/>
      <c r="U203" s="8"/>
    </row>
    <row r="204" spans="1:21">
      <c r="A204" s="9">
        <v>40111.712650462963</v>
      </c>
      <c r="B204" s="44">
        <v>101</v>
      </c>
      <c r="C204" s="12">
        <v>294.89999999999998</v>
      </c>
      <c r="D204" s="12">
        <f t="shared" si="16"/>
        <v>146.05555555555554</v>
      </c>
      <c r="E204" s="20">
        <v>3.14</v>
      </c>
      <c r="F204" s="20">
        <f t="shared" si="17"/>
        <v>31.400000000000002</v>
      </c>
      <c r="G204" s="21">
        <v>61.5</v>
      </c>
      <c r="H204" s="22">
        <v>506.6</v>
      </c>
      <c r="I204" s="22">
        <f t="shared" si="18"/>
        <v>60.66</v>
      </c>
      <c r="J204" s="18">
        <v>17.7</v>
      </c>
      <c r="K204" s="18">
        <f t="shared" si="15"/>
        <v>177</v>
      </c>
      <c r="L204" s="19">
        <v>4584</v>
      </c>
      <c r="M204" s="19">
        <f t="shared" si="19"/>
        <v>45.839999999999996</v>
      </c>
      <c r="N204" s="13">
        <v>29171</v>
      </c>
      <c r="O204" s="4"/>
      <c r="P204" s="10">
        <v>66.900000000000006</v>
      </c>
      <c r="Q204" s="11">
        <v>73.5</v>
      </c>
      <c r="R204" s="5"/>
      <c r="S204" s="6"/>
      <c r="T204" s="7"/>
      <c r="U204" s="8"/>
    </row>
    <row r="205" spans="1:21">
      <c r="A205" s="9">
        <v>40111.712997685187</v>
      </c>
      <c r="B205" s="44">
        <v>101.5</v>
      </c>
      <c r="C205" s="12">
        <v>294.10000000000002</v>
      </c>
      <c r="D205" s="12">
        <f t="shared" si="16"/>
        <v>145.61111111111111</v>
      </c>
      <c r="E205" s="20">
        <v>3.05</v>
      </c>
      <c r="F205" s="20">
        <f t="shared" si="17"/>
        <v>30.5</v>
      </c>
      <c r="G205" s="21">
        <v>60.8</v>
      </c>
      <c r="H205" s="22">
        <v>525.4</v>
      </c>
      <c r="I205" s="22">
        <f t="shared" si="18"/>
        <v>62.539999999999992</v>
      </c>
      <c r="J205" s="18">
        <v>17.8</v>
      </c>
      <c r="K205" s="18">
        <f t="shared" si="15"/>
        <v>178</v>
      </c>
      <c r="L205" s="19">
        <v>4477</v>
      </c>
      <c r="M205" s="19">
        <f t="shared" si="19"/>
        <v>44.769999999999996</v>
      </c>
      <c r="N205" s="13">
        <v>29380</v>
      </c>
      <c r="O205" s="4"/>
      <c r="P205" s="10">
        <v>66.7</v>
      </c>
      <c r="Q205" s="11">
        <v>73.5</v>
      </c>
      <c r="R205" s="5"/>
      <c r="S205" s="6"/>
      <c r="T205" s="7"/>
      <c r="U205" s="8"/>
    </row>
    <row r="206" spans="1:21">
      <c r="A206" s="9">
        <v>40111.713344907403</v>
      </c>
      <c r="B206" s="44">
        <v>102</v>
      </c>
      <c r="C206" s="12">
        <v>296.3</v>
      </c>
      <c r="D206" s="12">
        <f t="shared" si="16"/>
        <v>146.83333333333334</v>
      </c>
      <c r="E206" s="20">
        <v>2.95</v>
      </c>
      <c r="F206" s="20">
        <f t="shared" si="17"/>
        <v>29.5</v>
      </c>
      <c r="G206" s="21">
        <v>59.7</v>
      </c>
      <c r="H206" s="22">
        <v>545.4</v>
      </c>
      <c r="I206" s="22">
        <f t="shared" si="18"/>
        <v>64.539999999999992</v>
      </c>
      <c r="J206" s="18">
        <v>17.899999999999999</v>
      </c>
      <c r="K206" s="18">
        <f t="shared" si="15"/>
        <v>179</v>
      </c>
      <c r="L206" s="19">
        <v>4394</v>
      </c>
      <c r="M206" s="19">
        <f t="shared" si="19"/>
        <v>43.94</v>
      </c>
      <c r="N206" s="13">
        <v>29766</v>
      </c>
      <c r="O206" s="4"/>
      <c r="P206" s="10">
        <v>66.900000000000006</v>
      </c>
      <c r="Q206" s="11">
        <v>73.599999999999994</v>
      </c>
      <c r="R206" s="5"/>
      <c r="S206" s="6"/>
      <c r="T206" s="7"/>
      <c r="U206" s="8"/>
    </row>
    <row r="207" spans="1:21">
      <c r="A207" s="9">
        <v>40111.713692129626</v>
      </c>
      <c r="B207" s="44">
        <v>102.5</v>
      </c>
      <c r="C207" s="12">
        <v>294.7</v>
      </c>
      <c r="D207" s="12">
        <f t="shared" si="16"/>
        <v>145.94444444444443</v>
      </c>
      <c r="E207" s="20">
        <v>2.86</v>
      </c>
      <c r="F207" s="20">
        <f t="shared" si="17"/>
        <v>28.599999999999998</v>
      </c>
      <c r="G207" s="21">
        <v>59</v>
      </c>
      <c r="H207" s="22">
        <v>566.4</v>
      </c>
      <c r="I207" s="22">
        <f t="shared" si="18"/>
        <v>66.64</v>
      </c>
      <c r="J207" s="18">
        <v>18</v>
      </c>
      <c r="K207" s="18">
        <f t="shared" si="15"/>
        <v>180</v>
      </c>
      <c r="L207" s="19">
        <v>4341</v>
      </c>
      <c r="M207" s="19">
        <f t="shared" si="19"/>
        <v>43.41</v>
      </c>
      <c r="N207" s="13">
        <v>30387</v>
      </c>
      <c r="O207" s="4"/>
      <c r="P207" s="10">
        <v>67.2</v>
      </c>
      <c r="Q207" s="11">
        <v>73.599999999999994</v>
      </c>
      <c r="R207" s="5"/>
      <c r="S207" s="6"/>
      <c r="T207" s="7"/>
      <c r="U207" s="8"/>
    </row>
    <row r="208" spans="1:21">
      <c r="A208" s="9">
        <v>40111.714039351849</v>
      </c>
      <c r="B208" s="44">
        <v>103</v>
      </c>
      <c r="C208" s="12">
        <v>292.60000000000002</v>
      </c>
      <c r="D208" s="12">
        <f t="shared" si="16"/>
        <v>144.7777777777778</v>
      </c>
      <c r="E208" s="20">
        <v>2.76</v>
      </c>
      <c r="F208" s="20">
        <f t="shared" si="17"/>
        <v>27.599999999999998</v>
      </c>
      <c r="G208" s="21">
        <v>58.2</v>
      </c>
      <c r="H208" s="22">
        <v>588.70000000000005</v>
      </c>
      <c r="I208" s="22">
        <f t="shared" si="18"/>
        <v>68.87</v>
      </c>
      <c r="J208" s="18">
        <v>18.100000000000001</v>
      </c>
      <c r="K208" s="18">
        <f t="shared" si="15"/>
        <v>181</v>
      </c>
      <c r="L208" s="19">
        <v>4320</v>
      </c>
      <c r="M208" s="19">
        <f t="shared" si="19"/>
        <v>43.2</v>
      </c>
      <c r="N208" s="13">
        <v>31283</v>
      </c>
      <c r="O208" s="4"/>
      <c r="P208" s="10">
        <v>67.099999999999994</v>
      </c>
      <c r="Q208" s="11">
        <v>73.599999999999994</v>
      </c>
      <c r="R208" s="5"/>
      <c r="S208" s="6"/>
      <c r="T208" s="7"/>
      <c r="U208" s="8"/>
    </row>
    <row r="209" spans="1:21">
      <c r="A209" s="9">
        <v>40111.714386574073</v>
      </c>
      <c r="B209" s="44">
        <v>103.5</v>
      </c>
      <c r="C209" s="12">
        <v>292.3</v>
      </c>
      <c r="D209" s="12">
        <f t="shared" si="16"/>
        <v>144.61111111111111</v>
      </c>
      <c r="E209" s="20">
        <v>2.67</v>
      </c>
      <c r="F209" s="20">
        <f t="shared" si="17"/>
        <v>26.7</v>
      </c>
      <c r="G209" s="21">
        <v>57.1</v>
      </c>
      <c r="H209" s="22">
        <v>612.6</v>
      </c>
      <c r="I209" s="22">
        <f t="shared" si="18"/>
        <v>71.260000000000005</v>
      </c>
      <c r="J209" s="18">
        <v>18.2</v>
      </c>
      <c r="K209" s="18">
        <f t="shared" si="15"/>
        <v>182</v>
      </c>
      <c r="L209" s="19">
        <v>4293</v>
      </c>
      <c r="M209" s="19">
        <f t="shared" si="19"/>
        <v>42.93</v>
      </c>
      <c r="N209" s="13">
        <v>32198</v>
      </c>
      <c r="O209" s="4"/>
      <c r="P209" s="10">
        <v>67</v>
      </c>
      <c r="Q209" s="11">
        <v>73.599999999999994</v>
      </c>
      <c r="R209" s="5"/>
      <c r="S209" s="6"/>
      <c r="T209" s="7"/>
      <c r="U209" s="8"/>
    </row>
    <row r="210" spans="1:21">
      <c r="A210" s="9">
        <v>40111.714733796296</v>
      </c>
      <c r="B210" s="44">
        <v>104</v>
      </c>
      <c r="C210" s="12">
        <v>292.7</v>
      </c>
      <c r="D210" s="12">
        <f t="shared" si="16"/>
        <v>144.83333333333331</v>
      </c>
      <c r="E210" s="20">
        <v>2.57</v>
      </c>
      <c r="F210" s="20">
        <f t="shared" si="17"/>
        <v>25.7</v>
      </c>
      <c r="G210" s="21">
        <v>55.9</v>
      </c>
      <c r="H210" s="22">
        <v>638.4</v>
      </c>
      <c r="I210" s="22">
        <f t="shared" si="18"/>
        <v>73.839999999999989</v>
      </c>
      <c r="J210" s="18">
        <v>18.3</v>
      </c>
      <c r="K210" s="18">
        <f t="shared" si="15"/>
        <v>183</v>
      </c>
      <c r="L210" s="19">
        <v>4244</v>
      </c>
      <c r="M210" s="19">
        <f t="shared" si="19"/>
        <v>42.44</v>
      </c>
      <c r="N210" s="13">
        <v>33009</v>
      </c>
      <c r="O210" s="4"/>
      <c r="P210" s="10">
        <v>67</v>
      </c>
      <c r="Q210" s="11">
        <v>73.599999999999994</v>
      </c>
      <c r="R210" s="5"/>
      <c r="S210" s="6"/>
      <c r="T210" s="7"/>
      <c r="U210" s="8"/>
    </row>
    <row r="211" spans="1:21">
      <c r="A211" s="9">
        <v>40111.715081018519</v>
      </c>
      <c r="B211" s="44">
        <v>104.5</v>
      </c>
      <c r="C211" s="12">
        <v>287.60000000000002</v>
      </c>
      <c r="D211" s="12">
        <f t="shared" si="16"/>
        <v>142</v>
      </c>
      <c r="E211" s="20">
        <v>2.57</v>
      </c>
      <c r="F211" s="20">
        <f t="shared" si="17"/>
        <v>25.7</v>
      </c>
      <c r="G211" s="21">
        <v>56.6</v>
      </c>
      <c r="H211" s="22">
        <v>639</v>
      </c>
      <c r="I211" s="22">
        <f t="shared" si="18"/>
        <v>73.899999999999991</v>
      </c>
      <c r="J211" s="18">
        <v>18.3</v>
      </c>
      <c r="K211" s="18">
        <f t="shared" si="15"/>
        <v>183</v>
      </c>
      <c r="L211" s="19">
        <v>4161</v>
      </c>
      <c r="M211" s="19">
        <f t="shared" si="19"/>
        <v>41.61</v>
      </c>
      <c r="N211" s="13">
        <v>32363</v>
      </c>
      <c r="O211" s="4"/>
      <c r="P211" s="10">
        <v>66.900000000000006</v>
      </c>
      <c r="Q211" s="11">
        <v>73.7</v>
      </c>
      <c r="R211" s="5"/>
      <c r="S211" s="6"/>
      <c r="T211" s="7"/>
      <c r="U211" s="8"/>
    </row>
    <row r="212" spans="1:21">
      <c r="A212" s="9">
        <v>40111.715428240735</v>
      </c>
      <c r="B212" s="44">
        <v>105</v>
      </c>
      <c r="C212" s="12">
        <v>292.39999999999998</v>
      </c>
      <c r="D212" s="12">
        <f t="shared" si="16"/>
        <v>144.66666666666666</v>
      </c>
      <c r="E212" s="20">
        <v>2.57</v>
      </c>
      <c r="F212" s="20">
        <f t="shared" si="17"/>
        <v>25.7</v>
      </c>
      <c r="G212" s="21">
        <v>56.2</v>
      </c>
      <c r="H212" s="22">
        <v>639.9</v>
      </c>
      <c r="I212" s="22">
        <f t="shared" si="18"/>
        <v>73.989999999999995</v>
      </c>
      <c r="J212" s="18">
        <v>18.3</v>
      </c>
      <c r="K212" s="18">
        <f t="shared" si="15"/>
        <v>183</v>
      </c>
      <c r="L212" s="19">
        <v>4026</v>
      </c>
      <c r="M212" s="19">
        <f t="shared" si="19"/>
        <v>40.26</v>
      </c>
      <c r="N212" s="13">
        <v>31313</v>
      </c>
      <c r="O212" s="4"/>
      <c r="P212" s="10">
        <v>66.900000000000006</v>
      </c>
      <c r="Q212" s="11">
        <v>73.7</v>
      </c>
      <c r="R212" s="5"/>
      <c r="S212" s="6"/>
      <c r="T212" s="7"/>
      <c r="U212" s="8"/>
    </row>
    <row r="213" spans="1:21">
      <c r="A213" s="9">
        <v>40111.715775462959</v>
      </c>
      <c r="B213" s="44">
        <v>105.5</v>
      </c>
      <c r="C213" s="12">
        <v>295.5</v>
      </c>
      <c r="D213" s="12">
        <f t="shared" si="16"/>
        <v>146.38888888888889</v>
      </c>
      <c r="E213" s="20">
        <v>2.57</v>
      </c>
      <c r="F213" s="20">
        <f t="shared" si="17"/>
        <v>25.7</v>
      </c>
      <c r="G213" s="21">
        <v>56.2</v>
      </c>
      <c r="H213" s="22">
        <v>642.4</v>
      </c>
      <c r="I213" s="22">
        <f t="shared" si="18"/>
        <v>74.239999999999995</v>
      </c>
      <c r="J213" s="18">
        <v>18.3</v>
      </c>
      <c r="K213" s="18">
        <f t="shared" si="15"/>
        <v>183</v>
      </c>
      <c r="L213" s="19">
        <v>3677</v>
      </c>
      <c r="M213" s="19">
        <f t="shared" si="19"/>
        <v>36.770000000000003</v>
      </c>
      <c r="N213" s="13">
        <v>28599</v>
      </c>
      <c r="O213" s="4"/>
      <c r="P213" s="10">
        <v>66.3</v>
      </c>
      <c r="Q213" s="11">
        <v>73.7</v>
      </c>
      <c r="R213" s="5"/>
      <c r="S213" s="6"/>
      <c r="T213" s="7"/>
      <c r="U213" s="8"/>
    </row>
    <row r="214" spans="1:21">
      <c r="A214" s="9">
        <v>40111.716122685182</v>
      </c>
      <c r="B214" s="44">
        <v>106</v>
      </c>
      <c r="C214" s="12">
        <v>296.8</v>
      </c>
      <c r="D214" s="12">
        <f t="shared" si="16"/>
        <v>147.11111111111111</v>
      </c>
      <c r="E214" s="20">
        <v>2.86</v>
      </c>
      <c r="F214" s="20">
        <f t="shared" si="17"/>
        <v>28.599999999999998</v>
      </c>
      <c r="G214" s="21">
        <v>59.5</v>
      </c>
      <c r="H214" s="22">
        <v>570.4</v>
      </c>
      <c r="I214" s="22">
        <f t="shared" si="18"/>
        <v>67.039999999999992</v>
      </c>
      <c r="J214" s="18">
        <v>18</v>
      </c>
      <c r="K214" s="18">
        <f t="shared" si="15"/>
        <v>180</v>
      </c>
      <c r="L214" s="19">
        <v>3660</v>
      </c>
      <c r="M214" s="19">
        <f t="shared" si="19"/>
        <v>36.6</v>
      </c>
      <c r="N214" s="13">
        <v>25620</v>
      </c>
      <c r="O214" s="4"/>
      <c r="P214" s="10">
        <v>66.7</v>
      </c>
      <c r="Q214" s="11">
        <v>73.7</v>
      </c>
      <c r="R214" s="5"/>
      <c r="S214" s="6"/>
      <c r="T214" s="7"/>
      <c r="U214" s="8"/>
    </row>
    <row r="215" spans="1:21">
      <c r="A215" s="9">
        <v>40111.716469907406</v>
      </c>
      <c r="B215" s="44">
        <v>106.5</v>
      </c>
      <c r="C215" s="12">
        <v>297.60000000000002</v>
      </c>
      <c r="D215" s="12">
        <f t="shared" si="16"/>
        <v>147.55555555555557</v>
      </c>
      <c r="E215" s="20">
        <v>3.24</v>
      </c>
      <c r="F215" s="20">
        <f t="shared" si="17"/>
        <v>32.400000000000006</v>
      </c>
      <c r="G215" s="21">
        <v>62.7</v>
      </c>
      <c r="H215" s="22">
        <v>492.1</v>
      </c>
      <c r="I215" s="22">
        <f t="shared" si="18"/>
        <v>59.21</v>
      </c>
      <c r="J215" s="18">
        <v>17.600000000000001</v>
      </c>
      <c r="K215" s="18">
        <f t="shared" si="15"/>
        <v>176</v>
      </c>
      <c r="L215" s="19">
        <v>3979</v>
      </c>
      <c r="M215" s="19">
        <f t="shared" si="19"/>
        <v>39.79</v>
      </c>
      <c r="N215" s="13">
        <v>24576</v>
      </c>
      <c r="O215" s="4"/>
      <c r="P215" s="10">
        <v>67.099999999999994</v>
      </c>
      <c r="Q215" s="11">
        <v>73.7</v>
      </c>
      <c r="R215" s="5"/>
      <c r="S215" s="6"/>
      <c r="T215" s="7"/>
      <c r="U215" s="8"/>
    </row>
    <row r="216" spans="1:21">
      <c r="A216" s="9">
        <v>40111.716817129629</v>
      </c>
      <c r="B216" s="44">
        <v>107</v>
      </c>
      <c r="C216" s="12">
        <v>300.5</v>
      </c>
      <c r="D216" s="12">
        <f t="shared" si="16"/>
        <v>149.16666666666666</v>
      </c>
      <c r="E216" s="20">
        <v>3.52</v>
      </c>
      <c r="F216" s="20">
        <f t="shared" si="17"/>
        <v>35.200000000000003</v>
      </c>
      <c r="G216" s="21">
        <v>64.5</v>
      </c>
      <c r="H216" s="22">
        <v>444.4</v>
      </c>
      <c r="I216" s="22">
        <f t="shared" si="18"/>
        <v>54.44</v>
      </c>
      <c r="J216" s="18">
        <v>17.3</v>
      </c>
      <c r="K216" s="18">
        <f t="shared" si="15"/>
        <v>173</v>
      </c>
      <c r="L216" s="19">
        <v>4215</v>
      </c>
      <c r="M216" s="19">
        <f t="shared" si="19"/>
        <v>42.15</v>
      </c>
      <c r="N216" s="13">
        <v>23923</v>
      </c>
      <c r="O216" s="4"/>
      <c r="P216" s="10">
        <v>66.900000000000006</v>
      </c>
      <c r="Q216" s="11">
        <v>73.7</v>
      </c>
      <c r="R216" s="5"/>
      <c r="S216" s="6"/>
      <c r="T216" s="7"/>
      <c r="U216" s="8"/>
    </row>
    <row r="217" spans="1:21">
      <c r="A217" s="9">
        <v>40111.717164351852</v>
      </c>
      <c r="B217" s="44">
        <v>107.5</v>
      </c>
      <c r="C217" s="12">
        <v>298.8</v>
      </c>
      <c r="D217" s="12">
        <f t="shared" si="16"/>
        <v>148.22222222222223</v>
      </c>
      <c r="E217" s="20">
        <v>3.71</v>
      </c>
      <c r="F217" s="20">
        <f t="shared" si="17"/>
        <v>37.1</v>
      </c>
      <c r="G217" s="21">
        <v>65.8</v>
      </c>
      <c r="H217" s="22">
        <v>417</v>
      </c>
      <c r="I217" s="22">
        <f t="shared" si="18"/>
        <v>51.7</v>
      </c>
      <c r="J217" s="18">
        <v>17.100000000000001</v>
      </c>
      <c r="K217" s="18">
        <f t="shared" si="15"/>
        <v>171</v>
      </c>
      <c r="L217" s="19">
        <v>4290</v>
      </c>
      <c r="M217" s="19">
        <f t="shared" si="19"/>
        <v>42.9</v>
      </c>
      <c r="N217" s="13">
        <v>23100</v>
      </c>
      <c r="O217" s="4"/>
      <c r="P217" s="10">
        <v>66.900000000000006</v>
      </c>
      <c r="Q217" s="11">
        <v>73.8</v>
      </c>
      <c r="R217" s="5"/>
      <c r="S217" s="6"/>
      <c r="T217" s="7"/>
      <c r="U217" s="8"/>
    </row>
    <row r="218" spans="1:21">
      <c r="A218" s="9">
        <v>40111.717511574076</v>
      </c>
      <c r="B218" s="44">
        <v>108</v>
      </c>
      <c r="C218" s="12">
        <v>299.39999999999998</v>
      </c>
      <c r="D218" s="12">
        <f t="shared" si="16"/>
        <v>148.55555555555554</v>
      </c>
      <c r="E218" s="20">
        <v>3.9</v>
      </c>
      <c r="F218" s="20">
        <f t="shared" si="17"/>
        <v>39</v>
      </c>
      <c r="G218" s="21">
        <v>66.900000000000006</v>
      </c>
      <c r="H218" s="22">
        <v>392.3</v>
      </c>
      <c r="I218" s="22">
        <f t="shared" si="18"/>
        <v>49.230000000000004</v>
      </c>
      <c r="J218" s="18">
        <v>16.899999999999999</v>
      </c>
      <c r="K218" s="18">
        <f t="shared" si="15"/>
        <v>169</v>
      </c>
      <c r="L218" s="19">
        <v>4326</v>
      </c>
      <c r="M218" s="19">
        <f t="shared" si="19"/>
        <v>43.26</v>
      </c>
      <c r="N218" s="13">
        <v>22158</v>
      </c>
      <c r="O218" s="4"/>
      <c r="P218" s="10">
        <v>66.2</v>
      </c>
      <c r="Q218" s="11">
        <v>73.8</v>
      </c>
      <c r="R218" s="5"/>
      <c r="S218" s="6"/>
      <c r="T218" s="7"/>
      <c r="U218" s="8"/>
    </row>
    <row r="219" spans="1:21">
      <c r="A219" s="9">
        <v>40111.717858796292</v>
      </c>
      <c r="B219" s="44">
        <v>108.5</v>
      </c>
      <c r="C219" s="12">
        <v>299.89999999999998</v>
      </c>
      <c r="D219" s="12">
        <f t="shared" si="16"/>
        <v>148.83333333333331</v>
      </c>
      <c r="E219" s="20">
        <v>4</v>
      </c>
      <c r="F219" s="20">
        <f t="shared" si="17"/>
        <v>40</v>
      </c>
      <c r="G219" s="21">
        <v>67.400000000000006</v>
      </c>
      <c r="H219" s="22">
        <v>380.7</v>
      </c>
      <c r="I219" s="22">
        <f t="shared" si="18"/>
        <v>48.069999999999993</v>
      </c>
      <c r="J219" s="18">
        <v>16.8</v>
      </c>
      <c r="K219" s="18">
        <f t="shared" si="15"/>
        <v>168</v>
      </c>
      <c r="L219" s="19">
        <v>4380</v>
      </c>
      <c r="M219" s="19">
        <f t="shared" si="19"/>
        <v>43.8</v>
      </c>
      <c r="N219" s="13">
        <v>21900</v>
      </c>
      <c r="O219" s="4"/>
      <c r="P219" s="10">
        <v>66.099999999999994</v>
      </c>
      <c r="Q219" s="11">
        <v>73.8</v>
      </c>
      <c r="R219" s="5"/>
      <c r="S219" s="6"/>
      <c r="T219" s="7"/>
      <c r="U219" s="8"/>
    </row>
    <row r="220" spans="1:21">
      <c r="A220" s="9">
        <v>40111.718206018515</v>
      </c>
      <c r="B220" s="44">
        <v>109</v>
      </c>
      <c r="C220" s="12">
        <v>298.89999999999998</v>
      </c>
      <c r="D220" s="12">
        <f t="shared" si="16"/>
        <v>148.27777777777777</v>
      </c>
      <c r="E220" s="20">
        <v>4</v>
      </c>
      <c r="F220" s="20">
        <f t="shared" si="17"/>
        <v>40</v>
      </c>
      <c r="G220" s="21">
        <v>67.3</v>
      </c>
      <c r="H220" s="22">
        <v>380.3</v>
      </c>
      <c r="I220" s="22">
        <f t="shared" si="18"/>
        <v>48.03</v>
      </c>
      <c r="J220" s="18">
        <v>16.8</v>
      </c>
      <c r="K220" s="18">
        <f t="shared" si="15"/>
        <v>168</v>
      </c>
      <c r="L220" s="19">
        <v>4504</v>
      </c>
      <c r="M220" s="19">
        <f t="shared" si="19"/>
        <v>45.04</v>
      </c>
      <c r="N220" s="13">
        <v>22520</v>
      </c>
      <c r="O220" s="4"/>
      <c r="P220" s="10">
        <v>65.400000000000006</v>
      </c>
      <c r="Q220" s="11">
        <v>73.8</v>
      </c>
      <c r="R220" s="5"/>
      <c r="S220" s="6"/>
      <c r="T220" s="7"/>
      <c r="U220" s="8"/>
    </row>
    <row r="221" spans="1:21">
      <c r="A221" s="9">
        <v>40111.718553240738</v>
      </c>
      <c r="B221" s="44">
        <v>109.5</v>
      </c>
      <c r="C221" s="12">
        <v>297.89999999999998</v>
      </c>
      <c r="D221" s="12">
        <f t="shared" si="16"/>
        <v>147.7222222222222</v>
      </c>
      <c r="E221" s="20">
        <v>4.0999999999999996</v>
      </c>
      <c r="F221" s="20">
        <f t="shared" si="17"/>
        <v>41</v>
      </c>
      <c r="G221" s="21">
        <v>67.8</v>
      </c>
      <c r="H221" s="22">
        <v>369.1</v>
      </c>
      <c r="I221" s="22">
        <f t="shared" si="18"/>
        <v>46.91</v>
      </c>
      <c r="J221" s="18">
        <v>16.7</v>
      </c>
      <c r="K221" s="18">
        <f t="shared" si="15"/>
        <v>167</v>
      </c>
      <c r="L221" s="19">
        <v>4616</v>
      </c>
      <c r="M221" s="19">
        <f t="shared" si="19"/>
        <v>46.160000000000004</v>
      </c>
      <c r="N221" s="13">
        <v>22543</v>
      </c>
      <c r="O221" s="4"/>
      <c r="P221" s="10">
        <v>65.400000000000006</v>
      </c>
      <c r="Q221" s="11">
        <v>73.8</v>
      </c>
      <c r="R221" s="5"/>
      <c r="S221" s="6"/>
      <c r="T221" s="7"/>
      <c r="U221" s="8"/>
    </row>
    <row r="222" spans="1:21">
      <c r="A222" s="9">
        <v>40111.718900462962</v>
      </c>
      <c r="B222" s="44">
        <v>110</v>
      </c>
      <c r="C222" s="12">
        <v>299.39999999999998</v>
      </c>
      <c r="D222" s="12">
        <f t="shared" si="16"/>
        <v>148.55555555555554</v>
      </c>
      <c r="E222" s="20">
        <v>4</v>
      </c>
      <c r="F222" s="20">
        <f t="shared" si="17"/>
        <v>40</v>
      </c>
      <c r="G222" s="21">
        <v>67.099999999999994</v>
      </c>
      <c r="H222" s="22">
        <v>379.8</v>
      </c>
      <c r="I222" s="22">
        <f t="shared" si="18"/>
        <v>47.980000000000004</v>
      </c>
      <c r="J222" s="18">
        <v>16.8</v>
      </c>
      <c r="K222" s="18">
        <f t="shared" si="15"/>
        <v>168</v>
      </c>
      <c r="L222" s="19">
        <v>4648</v>
      </c>
      <c r="M222" s="19">
        <f t="shared" si="19"/>
        <v>46.48</v>
      </c>
      <c r="N222" s="13">
        <v>23240</v>
      </c>
      <c r="O222" s="4"/>
      <c r="P222" s="10">
        <v>65.8</v>
      </c>
      <c r="Q222" s="11">
        <v>73.8</v>
      </c>
      <c r="R222" s="5"/>
      <c r="S222" s="6"/>
      <c r="T222" s="7"/>
      <c r="U222" s="8"/>
    </row>
    <row r="223" spans="1:21">
      <c r="A223" s="9">
        <v>40111.719247685185</v>
      </c>
      <c r="B223" s="44">
        <v>110.5</v>
      </c>
      <c r="C223" s="12">
        <v>299.2</v>
      </c>
      <c r="D223" s="12">
        <f t="shared" si="16"/>
        <v>148.44444444444443</v>
      </c>
      <c r="E223" s="20">
        <v>3.9</v>
      </c>
      <c r="F223" s="20">
        <f t="shared" si="17"/>
        <v>39</v>
      </c>
      <c r="G223" s="21">
        <v>66.7</v>
      </c>
      <c r="H223" s="22">
        <v>391.5</v>
      </c>
      <c r="I223" s="22">
        <f t="shared" si="18"/>
        <v>49.15</v>
      </c>
      <c r="J223" s="18">
        <v>16.899999999999999</v>
      </c>
      <c r="K223" s="18">
        <f t="shared" si="15"/>
        <v>169</v>
      </c>
      <c r="L223" s="19">
        <v>4574</v>
      </c>
      <c r="M223" s="19">
        <f t="shared" si="19"/>
        <v>45.739999999999995</v>
      </c>
      <c r="N223" s="13">
        <v>23428</v>
      </c>
      <c r="O223" s="4"/>
      <c r="P223" s="10">
        <v>66</v>
      </c>
      <c r="Q223" s="11">
        <v>73.8</v>
      </c>
      <c r="R223" s="5"/>
      <c r="S223" s="6"/>
      <c r="T223" s="7"/>
      <c r="U223" s="8"/>
    </row>
    <row r="224" spans="1:21">
      <c r="A224" s="9">
        <v>40111.719594907408</v>
      </c>
      <c r="B224" s="44">
        <v>111</v>
      </c>
      <c r="C224" s="12">
        <v>300.5</v>
      </c>
      <c r="D224" s="12">
        <f t="shared" si="16"/>
        <v>149.16666666666666</v>
      </c>
      <c r="E224" s="20">
        <v>3.81</v>
      </c>
      <c r="F224" s="20">
        <f t="shared" si="17"/>
        <v>38.1</v>
      </c>
      <c r="G224" s="21">
        <v>66.2</v>
      </c>
      <c r="H224" s="22">
        <v>404</v>
      </c>
      <c r="I224" s="22">
        <f t="shared" si="18"/>
        <v>50.4</v>
      </c>
      <c r="J224" s="18">
        <v>17</v>
      </c>
      <c r="K224" s="18">
        <f t="shared" si="15"/>
        <v>170</v>
      </c>
      <c r="L224" s="19">
        <v>4400</v>
      </c>
      <c r="M224" s="19">
        <f t="shared" si="19"/>
        <v>44</v>
      </c>
      <c r="N224" s="13">
        <v>23100</v>
      </c>
      <c r="O224" s="4"/>
      <c r="P224" s="10">
        <v>66.3</v>
      </c>
      <c r="Q224" s="11">
        <v>73.8</v>
      </c>
      <c r="R224" s="5"/>
      <c r="S224" s="6"/>
      <c r="T224" s="7"/>
      <c r="U224" s="8"/>
    </row>
    <row r="225" spans="1:21">
      <c r="A225" s="9">
        <v>40111.719942129625</v>
      </c>
      <c r="B225" s="44">
        <v>111.5</v>
      </c>
      <c r="C225" s="12">
        <v>301.10000000000002</v>
      </c>
      <c r="D225" s="12">
        <f t="shared" si="16"/>
        <v>149.5</v>
      </c>
      <c r="E225" s="20">
        <v>3.81</v>
      </c>
      <c r="F225" s="20">
        <f t="shared" si="17"/>
        <v>38.1</v>
      </c>
      <c r="G225" s="21">
        <v>66.3</v>
      </c>
      <c r="H225" s="22">
        <v>404.6</v>
      </c>
      <c r="I225" s="22">
        <f t="shared" si="18"/>
        <v>50.46</v>
      </c>
      <c r="J225" s="18">
        <v>17</v>
      </c>
      <c r="K225" s="18">
        <f t="shared" si="15"/>
        <v>170</v>
      </c>
      <c r="L225" s="19">
        <v>4216</v>
      </c>
      <c r="M225" s="19">
        <f t="shared" si="19"/>
        <v>42.16</v>
      </c>
      <c r="N225" s="13">
        <v>22134</v>
      </c>
      <c r="O225" s="4"/>
      <c r="P225" s="10">
        <v>66.7</v>
      </c>
      <c r="Q225" s="11">
        <v>73.8</v>
      </c>
      <c r="R225" s="5"/>
      <c r="S225" s="6"/>
      <c r="T225" s="7"/>
      <c r="U225" s="8"/>
    </row>
    <row r="226" spans="1:21">
      <c r="A226" s="9">
        <v>40111.720289351848</v>
      </c>
      <c r="B226" s="44">
        <v>112</v>
      </c>
      <c r="C226" s="12">
        <v>303</v>
      </c>
      <c r="D226" s="12">
        <f t="shared" si="16"/>
        <v>150.55555555555554</v>
      </c>
      <c r="E226" s="20">
        <v>3.71</v>
      </c>
      <c r="F226" s="20">
        <f t="shared" si="17"/>
        <v>37.1</v>
      </c>
      <c r="G226" s="21">
        <v>65.599999999999994</v>
      </c>
      <c r="H226" s="22">
        <v>417.7</v>
      </c>
      <c r="I226" s="22">
        <f t="shared" si="18"/>
        <v>51.77</v>
      </c>
      <c r="J226" s="18">
        <v>17.100000000000001</v>
      </c>
      <c r="K226" s="18">
        <f t="shared" si="15"/>
        <v>171</v>
      </c>
      <c r="L226" s="19">
        <v>4084</v>
      </c>
      <c r="M226" s="19">
        <f t="shared" si="19"/>
        <v>40.839999999999996</v>
      </c>
      <c r="N226" s="13">
        <v>21991</v>
      </c>
      <c r="O226" s="4"/>
      <c r="P226" s="10">
        <v>66.599999999999994</v>
      </c>
      <c r="Q226" s="11">
        <v>73.8</v>
      </c>
      <c r="R226" s="5"/>
      <c r="S226" s="6"/>
      <c r="T226" s="7"/>
      <c r="U226" s="8"/>
    </row>
    <row r="227" spans="1:21">
      <c r="A227" s="9">
        <v>40111.720636574071</v>
      </c>
      <c r="B227" s="44">
        <v>112.5</v>
      </c>
      <c r="C227" s="12">
        <v>303</v>
      </c>
      <c r="D227" s="12">
        <f t="shared" si="16"/>
        <v>150.55555555555554</v>
      </c>
      <c r="E227" s="20">
        <v>3.62</v>
      </c>
      <c r="F227" s="20">
        <f t="shared" si="17"/>
        <v>36.200000000000003</v>
      </c>
      <c r="G227" s="21">
        <v>65</v>
      </c>
      <c r="H227" s="22">
        <v>431.2</v>
      </c>
      <c r="I227" s="22">
        <f t="shared" si="18"/>
        <v>53.120000000000005</v>
      </c>
      <c r="J227" s="18">
        <v>17.2</v>
      </c>
      <c r="K227" s="18">
        <f t="shared" si="15"/>
        <v>172</v>
      </c>
      <c r="L227" s="19">
        <v>4030</v>
      </c>
      <c r="M227" s="19">
        <f t="shared" si="19"/>
        <v>40.300000000000004</v>
      </c>
      <c r="N227" s="13">
        <v>22271</v>
      </c>
      <c r="O227" s="4"/>
      <c r="P227" s="10">
        <v>66.7</v>
      </c>
      <c r="Q227" s="11">
        <v>73.8</v>
      </c>
      <c r="R227" s="5"/>
      <c r="S227" s="6"/>
      <c r="T227" s="7"/>
      <c r="U227" s="8"/>
    </row>
    <row r="228" spans="1:21">
      <c r="A228" s="9">
        <v>40111.720983796295</v>
      </c>
      <c r="B228" s="44">
        <v>113</v>
      </c>
      <c r="C228" s="12">
        <v>302.39999999999998</v>
      </c>
      <c r="D228" s="12">
        <f t="shared" si="16"/>
        <v>150.2222222222222</v>
      </c>
      <c r="E228" s="20">
        <v>3.52</v>
      </c>
      <c r="F228" s="20">
        <f t="shared" si="17"/>
        <v>35.200000000000003</v>
      </c>
      <c r="G228" s="21">
        <v>64.400000000000006</v>
      </c>
      <c r="H228" s="22">
        <v>445.3</v>
      </c>
      <c r="I228" s="22">
        <f t="shared" si="18"/>
        <v>54.529999999999994</v>
      </c>
      <c r="J228" s="18">
        <v>17.3</v>
      </c>
      <c r="K228" s="18">
        <f t="shared" si="15"/>
        <v>173</v>
      </c>
      <c r="L228" s="19">
        <v>4002</v>
      </c>
      <c r="M228" s="19">
        <f t="shared" si="19"/>
        <v>40.020000000000003</v>
      </c>
      <c r="N228" s="13">
        <v>22714</v>
      </c>
      <c r="O228" s="4"/>
      <c r="P228" s="10">
        <v>66.599999999999994</v>
      </c>
      <c r="Q228" s="11">
        <v>73.8</v>
      </c>
      <c r="R228" s="5"/>
      <c r="S228" s="6"/>
      <c r="T228" s="7"/>
      <c r="U228" s="8"/>
    </row>
    <row r="229" spans="1:21">
      <c r="A229" s="9">
        <v>40111.721331018518</v>
      </c>
      <c r="B229" s="44">
        <v>113.5</v>
      </c>
      <c r="C229" s="12">
        <v>304</v>
      </c>
      <c r="D229" s="12">
        <f t="shared" si="16"/>
        <v>151.11111111111111</v>
      </c>
      <c r="E229" s="20">
        <v>3.52</v>
      </c>
      <c r="F229" s="20">
        <f t="shared" si="17"/>
        <v>35.200000000000003</v>
      </c>
      <c r="G229" s="21">
        <v>64.3</v>
      </c>
      <c r="H229" s="22">
        <v>445.4</v>
      </c>
      <c r="I229" s="22">
        <f t="shared" si="18"/>
        <v>54.54</v>
      </c>
      <c r="J229" s="18">
        <v>17.3</v>
      </c>
      <c r="K229" s="18">
        <f t="shared" si="15"/>
        <v>173</v>
      </c>
      <c r="L229" s="19">
        <v>3959</v>
      </c>
      <c r="M229" s="19">
        <f t="shared" si="19"/>
        <v>39.589999999999996</v>
      </c>
      <c r="N229" s="13">
        <v>22470</v>
      </c>
      <c r="O229" s="4"/>
      <c r="P229" s="10">
        <v>66</v>
      </c>
      <c r="Q229" s="11">
        <v>73.8</v>
      </c>
      <c r="R229" s="5"/>
      <c r="S229" s="6"/>
      <c r="T229" s="7"/>
      <c r="U229" s="8"/>
    </row>
    <row r="230" spans="1:21">
      <c r="A230" s="9">
        <v>40111.721678240741</v>
      </c>
      <c r="B230" s="44">
        <v>114</v>
      </c>
      <c r="C230" s="12">
        <v>303.5</v>
      </c>
      <c r="D230" s="12">
        <f t="shared" si="16"/>
        <v>150.83333333333334</v>
      </c>
      <c r="E230" s="20">
        <v>3.43</v>
      </c>
      <c r="F230" s="20">
        <f t="shared" si="17"/>
        <v>34.300000000000004</v>
      </c>
      <c r="G230" s="21">
        <v>63.7</v>
      </c>
      <c r="H230" s="22">
        <v>460.5</v>
      </c>
      <c r="I230" s="22">
        <f t="shared" si="18"/>
        <v>56.050000000000004</v>
      </c>
      <c r="J230" s="18">
        <v>17.399999999999999</v>
      </c>
      <c r="K230" s="18">
        <f t="shared" si="15"/>
        <v>174</v>
      </c>
      <c r="L230" s="19">
        <v>3889</v>
      </c>
      <c r="M230" s="19">
        <f t="shared" si="19"/>
        <v>38.89</v>
      </c>
      <c r="N230" s="13">
        <v>22686</v>
      </c>
      <c r="O230" s="4"/>
      <c r="P230" s="10">
        <v>66</v>
      </c>
      <c r="Q230" s="11">
        <v>73.8</v>
      </c>
      <c r="R230" s="5"/>
      <c r="S230" s="6"/>
      <c r="T230" s="7"/>
      <c r="U230" s="8"/>
    </row>
    <row r="231" spans="1:21">
      <c r="A231" s="9">
        <v>40111.722025462965</v>
      </c>
      <c r="B231" s="44">
        <v>114.5</v>
      </c>
      <c r="C231" s="12">
        <v>304.39999999999998</v>
      </c>
      <c r="D231" s="12">
        <f t="shared" si="16"/>
        <v>151.33333333333331</v>
      </c>
      <c r="E231" s="20">
        <v>3.33</v>
      </c>
      <c r="F231" s="20">
        <f t="shared" si="17"/>
        <v>33.299999999999997</v>
      </c>
      <c r="G231" s="21">
        <v>62.9</v>
      </c>
      <c r="H231" s="22">
        <v>476</v>
      </c>
      <c r="I231" s="22">
        <f t="shared" si="18"/>
        <v>57.599999999999994</v>
      </c>
      <c r="J231" s="18">
        <v>17.5</v>
      </c>
      <c r="K231" s="18">
        <f t="shared" si="15"/>
        <v>175</v>
      </c>
      <c r="L231" s="19">
        <v>3909</v>
      </c>
      <c r="M231" s="19">
        <f t="shared" si="19"/>
        <v>39.090000000000003</v>
      </c>
      <c r="N231" s="13">
        <v>23454</v>
      </c>
      <c r="O231" s="4"/>
      <c r="P231" s="10">
        <v>66.400000000000006</v>
      </c>
      <c r="Q231" s="11">
        <v>73.8</v>
      </c>
      <c r="R231" s="5"/>
      <c r="S231" s="6"/>
      <c r="T231" s="7"/>
      <c r="U231" s="8"/>
    </row>
    <row r="232" spans="1:21">
      <c r="A232" s="9">
        <v>40111.722372685181</v>
      </c>
      <c r="B232" s="44">
        <v>115</v>
      </c>
      <c r="C232" s="12">
        <v>303.10000000000002</v>
      </c>
      <c r="D232" s="12">
        <f t="shared" si="16"/>
        <v>150.61111111111111</v>
      </c>
      <c r="E232" s="20">
        <v>3.33</v>
      </c>
      <c r="F232" s="20">
        <f t="shared" si="17"/>
        <v>33.299999999999997</v>
      </c>
      <c r="G232" s="21">
        <v>62.8</v>
      </c>
      <c r="H232" s="22">
        <v>475.5</v>
      </c>
      <c r="I232" s="22">
        <f t="shared" si="18"/>
        <v>57.55</v>
      </c>
      <c r="J232" s="18">
        <v>17.5</v>
      </c>
      <c r="K232" s="18">
        <f t="shared" si="15"/>
        <v>175</v>
      </c>
      <c r="L232" s="19">
        <v>4019</v>
      </c>
      <c r="M232" s="19">
        <f t="shared" si="19"/>
        <v>40.19</v>
      </c>
      <c r="N232" s="13">
        <v>24114</v>
      </c>
      <c r="O232" s="4"/>
      <c r="P232" s="10">
        <v>65.900000000000006</v>
      </c>
      <c r="Q232" s="11">
        <v>73.8</v>
      </c>
      <c r="R232" s="5"/>
      <c r="S232" s="6"/>
      <c r="T232" s="7"/>
      <c r="U232" s="8"/>
    </row>
    <row r="233" spans="1:21">
      <c r="A233" s="9">
        <v>40111.722719907404</v>
      </c>
      <c r="B233" s="44">
        <v>115.5</v>
      </c>
      <c r="C233" s="12">
        <v>302.3</v>
      </c>
      <c r="D233" s="12">
        <f t="shared" si="16"/>
        <v>150.16666666666666</v>
      </c>
      <c r="E233" s="20">
        <v>3.24</v>
      </c>
      <c r="F233" s="20">
        <f t="shared" si="17"/>
        <v>32.400000000000006</v>
      </c>
      <c r="G233" s="21">
        <v>62</v>
      </c>
      <c r="H233" s="22">
        <v>491.3</v>
      </c>
      <c r="I233" s="22">
        <f t="shared" si="18"/>
        <v>59.129999999999995</v>
      </c>
      <c r="J233" s="18">
        <v>17.600000000000001</v>
      </c>
      <c r="K233" s="18">
        <f t="shared" si="15"/>
        <v>176</v>
      </c>
      <c r="L233" s="19">
        <v>4146</v>
      </c>
      <c r="M233" s="19">
        <f t="shared" si="19"/>
        <v>41.46</v>
      </c>
      <c r="N233" s="13">
        <v>25608</v>
      </c>
      <c r="O233" s="4"/>
      <c r="P233" s="10">
        <v>66.099999999999994</v>
      </c>
      <c r="Q233" s="11">
        <v>73.8</v>
      </c>
      <c r="R233" s="5"/>
      <c r="S233" s="6"/>
      <c r="T233" s="7"/>
      <c r="U233" s="8"/>
    </row>
    <row r="234" spans="1:21">
      <c r="A234" s="9">
        <v>40111.723067129627</v>
      </c>
      <c r="B234" s="44">
        <v>116</v>
      </c>
      <c r="C234" s="12">
        <v>300.89999999999998</v>
      </c>
      <c r="D234" s="12">
        <f t="shared" si="16"/>
        <v>149.38888888888889</v>
      </c>
      <c r="E234" s="20">
        <v>3.14</v>
      </c>
      <c r="F234" s="20">
        <f t="shared" si="17"/>
        <v>31.400000000000002</v>
      </c>
      <c r="G234" s="21">
        <v>61.1</v>
      </c>
      <c r="H234" s="22">
        <v>508</v>
      </c>
      <c r="I234" s="22">
        <f t="shared" si="18"/>
        <v>60.8</v>
      </c>
      <c r="J234" s="18">
        <v>17.7</v>
      </c>
      <c r="K234" s="18">
        <f t="shared" si="15"/>
        <v>177</v>
      </c>
      <c r="L234" s="19">
        <v>4283</v>
      </c>
      <c r="M234" s="19">
        <f t="shared" si="19"/>
        <v>42.83</v>
      </c>
      <c r="N234" s="13">
        <v>27255</v>
      </c>
      <c r="O234" s="4"/>
      <c r="P234" s="10">
        <v>66.2</v>
      </c>
      <c r="Q234" s="11">
        <v>73.8</v>
      </c>
      <c r="R234" s="5"/>
      <c r="S234" s="6"/>
      <c r="T234" s="7"/>
      <c r="U234" s="8"/>
    </row>
    <row r="235" spans="1:21">
      <c r="A235" s="9">
        <v>40111.723414351851</v>
      </c>
      <c r="B235" s="44">
        <v>116.5</v>
      </c>
      <c r="C235" s="12">
        <v>300</v>
      </c>
      <c r="D235" s="12">
        <f t="shared" si="16"/>
        <v>148.88888888888889</v>
      </c>
      <c r="E235" s="20">
        <v>3.14</v>
      </c>
      <c r="F235" s="20">
        <f t="shared" si="17"/>
        <v>31.400000000000002</v>
      </c>
      <c r="G235" s="21">
        <v>61</v>
      </c>
      <c r="H235" s="22">
        <v>507</v>
      </c>
      <c r="I235" s="22">
        <f t="shared" si="18"/>
        <v>60.7</v>
      </c>
      <c r="J235" s="18">
        <v>17.7</v>
      </c>
      <c r="K235" s="18">
        <f t="shared" si="15"/>
        <v>177</v>
      </c>
      <c r="L235" s="19">
        <v>4487</v>
      </c>
      <c r="M235" s="19">
        <f t="shared" si="19"/>
        <v>44.87</v>
      </c>
      <c r="N235" s="13">
        <v>28554</v>
      </c>
      <c r="O235" s="4"/>
      <c r="P235" s="10">
        <v>65.900000000000006</v>
      </c>
      <c r="Q235" s="11">
        <v>73.8</v>
      </c>
      <c r="R235" s="5"/>
      <c r="S235" s="6"/>
      <c r="T235" s="7"/>
      <c r="U235" s="8"/>
    </row>
    <row r="236" spans="1:21">
      <c r="A236" s="9">
        <v>40111.723761574074</v>
      </c>
      <c r="B236" s="44">
        <v>117</v>
      </c>
      <c r="C236" s="12">
        <v>300</v>
      </c>
      <c r="D236" s="12">
        <f t="shared" si="16"/>
        <v>148.88888888888889</v>
      </c>
      <c r="E236" s="20">
        <v>3.05</v>
      </c>
      <c r="F236" s="20">
        <f t="shared" si="17"/>
        <v>30.5</v>
      </c>
      <c r="G236" s="21">
        <v>59.7</v>
      </c>
      <c r="H236" s="22">
        <v>523.70000000000005</v>
      </c>
      <c r="I236" s="22">
        <f t="shared" si="18"/>
        <v>62.370000000000005</v>
      </c>
      <c r="J236" s="18">
        <v>17.8</v>
      </c>
      <c r="K236" s="18">
        <f t="shared" si="15"/>
        <v>178</v>
      </c>
      <c r="L236" s="19">
        <v>4802</v>
      </c>
      <c r="M236" s="19">
        <f t="shared" si="19"/>
        <v>48.02</v>
      </c>
      <c r="N236" s="13">
        <v>31513</v>
      </c>
      <c r="O236" s="4"/>
      <c r="P236" s="10">
        <v>65.599999999999994</v>
      </c>
      <c r="Q236" s="11">
        <v>73.8</v>
      </c>
      <c r="R236" s="5"/>
      <c r="S236" s="6"/>
      <c r="T236" s="7"/>
      <c r="U236" s="8"/>
    </row>
    <row r="237" spans="1:21">
      <c r="A237" s="9">
        <v>40111.724108796298</v>
      </c>
      <c r="B237" s="44">
        <v>117.5</v>
      </c>
      <c r="C237" s="12">
        <v>297.2</v>
      </c>
      <c r="D237" s="12">
        <f t="shared" si="16"/>
        <v>147.33333333333331</v>
      </c>
      <c r="E237" s="20">
        <v>2.95</v>
      </c>
      <c r="F237" s="20">
        <f t="shared" si="17"/>
        <v>29.5</v>
      </c>
      <c r="G237" s="21">
        <v>58.7</v>
      </c>
      <c r="H237" s="22">
        <v>541.79999999999995</v>
      </c>
      <c r="I237" s="22">
        <f t="shared" si="18"/>
        <v>64.179999999999993</v>
      </c>
      <c r="J237" s="18">
        <v>17.899999999999999</v>
      </c>
      <c r="K237" s="18">
        <f t="shared" si="15"/>
        <v>179</v>
      </c>
      <c r="L237" s="19">
        <v>5042</v>
      </c>
      <c r="M237" s="19">
        <f t="shared" si="19"/>
        <v>50.42</v>
      </c>
      <c r="N237" s="13">
        <v>34155</v>
      </c>
      <c r="O237" s="4"/>
      <c r="P237" s="10">
        <v>65.099999999999994</v>
      </c>
      <c r="Q237" s="11">
        <v>73.8</v>
      </c>
      <c r="R237" s="5"/>
      <c r="S237" s="6"/>
      <c r="T237" s="7"/>
      <c r="U237" s="8"/>
    </row>
    <row r="238" spans="1:21">
      <c r="A238" s="9">
        <v>40111.724780092591</v>
      </c>
      <c r="B238" s="44">
        <v>118</v>
      </c>
      <c r="C238" s="12">
        <v>297.39999999999998</v>
      </c>
      <c r="D238" s="12">
        <f t="shared" si="16"/>
        <v>147.44444444444443</v>
      </c>
      <c r="E238" s="20">
        <v>2.95</v>
      </c>
      <c r="F238" s="20">
        <f t="shared" si="17"/>
        <v>29.5</v>
      </c>
      <c r="G238" s="21">
        <v>58.6</v>
      </c>
      <c r="H238" s="22">
        <v>541.70000000000005</v>
      </c>
      <c r="I238" s="22">
        <f t="shared" si="18"/>
        <v>64.17</v>
      </c>
      <c r="J238" s="18">
        <v>17.899999999999999</v>
      </c>
      <c r="K238" s="18">
        <f t="shared" si="15"/>
        <v>179</v>
      </c>
      <c r="L238" s="19">
        <v>5067</v>
      </c>
      <c r="M238" s="19">
        <f t="shared" si="19"/>
        <v>50.67</v>
      </c>
      <c r="N238" s="13">
        <v>34325</v>
      </c>
      <c r="O238" s="4"/>
      <c r="P238" s="10">
        <v>65</v>
      </c>
      <c r="Q238" s="11">
        <v>73.7</v>
      </c>
      <c r="R238" s="5"/>
      <c r="S238" s="6"/>
      <c r="T238" s="7"/>
      <c r="U238" s="8"/>
    </row>
    <row r="239" spans="1:21">
      <c r="A239" s="9">
        <v>40111.725127314814</v>
      </c>
      <c r="B239" s="44">
        <v>118.5</v>
      </c>
      <c r="C239" s="12">
        <v>297.8</v>
      </c>
      <c r="D239" s="12">
        <f t="shared" si="16"/>
        <v>147.66666666666666</v>
      </c>
      <c r="E239" s="20">
        <v>2.86</v>
      </c>
      <c r="F239" s="20">
        <f t="shared" si="17"/>
        <v>28.599999999999998</v>
      </c>
      <c r="G239" s="21">
        <v>57.9</v>
      </c>
      <c r="H239" s="22">
        <v>563.1</v>
      </c>
      <c r="I239" s="22">
        <f t="shared" si="18"/>
        <v>66.31</v>
      </c>
      <c r="J239" s="18">
        <v>18</v>
      </c>
      <c r="K239" s="18">
        <f t="shared" si="15"/>
        <v>180</v>
      </c>
      <c r="L239" s="19">
        <v>4917</v>
      </c>
      <c r="M239" s="19">
        <f t="shared" si="19"/>
        <v>49.17</v>
      </c>
      <c r="N239" s="13">
        <v>34419</v>
      </c>
      <c r="O239" s="4"/>
      <c r="P239" s="10">
        <v>66.7</v>
      </c>
      <c r="Q239" s="11">
        <v>73.599999999999994</v>
      </c>
      <c r="R239" s="5"/>
      <c r="S239" s="6"/>
      <c r="T239" s="7"/>
      <c r="U239" s="8"/>
    </row>
    <row r="240" spans="1:21">
      <c r="A240" s="9">
        <v>40111.725474537037</v>
      </c>
      <c r="B240" s="44">
        <v>119</v>
      </c>
      <c r="C240" s="12">
        <v>296.7</v>
      </c>
      <c r="D240" s="12">
        <f t="shared" si="16"/>
        <v>147.05555555555554</v>
      </c>
      <c r="E240" s="20">
        <v>2.76</v>
      </c>
      <c r="F240" s="20">
        <f t="shared" si="17"/>
        <v>27.599999999999998</v>
      </c>
      <c r="G240" s="21">
        <v>56.6</v>
      </c>
      <c r="H240" s="22">
        <v>583.20000000000005</v>
      </c>
      <c r="I240" s="22">
        <f t="shared" si="18"/>
        <v>68.320000000000007</v>
      </c>
      <c r="J240" s="18">
        <v>18.100000000000001</v>
      </c>
      <c r="K240" s="18">
        <f t="shared" si="15"/>
        <v>181</v>
      </c>
      <c r="L240" s="19">
        <v>5221</v>
      </c>
      <c r="M240" s="19">
        <f t="shared" si="19"/>
        <v>52.21</v>
      </c>
      <c r="N240" s="13">
        <v>37807</v>
      </c>
      <c r="O240" s="4"/>
      <c r="P240" s="10">
        <v>66.400000000000006</v>
      </c>
      <c r="Q240" s="11">
        <v>73.599999999999994</v>
      </c>
      <c r="R240" s="5"/>
      <c r="S240" s="6"/>
      <c r="T240" s="7"/>
      <c r="U240" s="8"/>
    </row>
    <row r="241" spans="1:21">
      <c r="A241" s="9">
        <v>40111.725821759261</v>
      </c>
      <c r="B241" s="44">
        <v>119.5</v>
      </c>
      <c r="C241" s="12">
        <v>298.5</v>
      </c>
      <c r="D241" s="12">
        <f t="shared" si="16"/>
        <v>148.05555555555554</v>
      </c>
      <c r="E241" s="20">
        <v>2.57</v>
      </c>
      <c r="F241" s="20">
        <f t="shared" si="17"/>
        <v>25.7</v>
      </c>
      <c r="G241" s="21">
        <v>53.7</v>
      </c>
      <c r="H241" s="22">
        <v>630.70000000000005</v>
      </c>
      <c r="I241" s="22">
        <f t="shared" si="18"/>
        <v>73.070000000000007</v>
      </c>
      <c r="J241" s="18">
        <v>18.3</v>
      </c>
      <c r="K241" s="18">
        <f t="shared" si="15"/>
        <v>183</v>
      </c>
      <c r="L241" s="19">
        <v>5346</v>
      </c>
      <c r="M241" s="19">
        <f t="shared" si="19"/>
        <v>53.459999999999994</v>
      </c>
      <c r="N241" s="13">
        <v>41580</v>
      </c>
      <c r="O241" s="4"/>
      <c r="P241" s="10">
        <v>66.400000000000006</v>
      </c>
      <c r="Q241" s="11">
        <v>73.599999999999994</v>
      </c>
      <c r="R241" s="5"/>
      <c r="S241" s="6"/>
      <c r="T241" s="7"/>
      <c r="U241" s="8"/>
    </row>
    <row r="242" spans="1:21">
      <c r="A242" s="9">
        <v>40111.726168981477</v>
      </c>
      <c r="B242" s="44">
        <v>120</v>
      </c>
      <c r="C242" s="12">
        <v>295</v>
      </c>
      <c r="D242" s="12">
        <f t="shared" si="16"/>
        <v>146.11111111111111</v>
      </c>
      <c r="E242" s="20">
        <v>2.48</v>
      </c>
      <c r="F242" s="20">
        <f t="shared" si="17"/>
        <v>24.8</v>
      </c>
      <c r="G242" s="21">
        <v>52.6</v>
      </c>
      <c r="H242" s="22">
        <v>657.4</v>
      </c>
      <c r="I242" s="22">
        <f t="shared" si="18"/>
        <v>75.739999999999995</v>
      </c>
      <c r="J242" s="18">
        <v>18.399999999999999</v>
      </c>
      <c r="K242" s="18">
        <f t="shared" si="15"/>
        <v>184</v>
      </c>
      <c r="L242" s="19">
        <v>5355</v>
      </c>
      <c r="M242" s="19">
        <f t="shared" si="19"/>
        <v>53.55</v>
      </c>
      <c r="N242" s="13">
        <v>43252</v>
      </c>
      <c r="O242" s="4"/>
      <c r="P242" s="10">
        <v>65.2</v>
      </c>
      <c r="Q242" s="11">
        <v>73.599999999999994</v>
      </c>
      <c r="R242" s="5"/>
      <c r="S242" s="6"/>
      <c r="T242" s="7"/>
      <c r="U242" s="8"/>
    </row>
    <row r="243" spans="1:21">
      <c r="A243" s="9">
        <v>40111.7265162037</v>
      </c>
      <c r="B243" s="44">
        <v>120.5</v>
      </c>
      <c r="C243" s="12">
        <v>296.5</v>
      </c>
      <c r="D243" s="12">
        <f t="shared" si="16"/>
        <v>146.94444444444443</v>
      </c>
      <c r="E243" s="20">
        <v>2.29</v>
      </c>
      <c r="F243" s="20">
        <f t="shared" si="17"/>
        <v>22.9</v>
      </c>
      <c r="G243" s="21">
        <v>49.5</v>
      </c>
      <c r="H243" s="22">
        <v>718.3</v>
      </c>
      <c r="I243" s="22">
        <f t="shared" si="18"/>
        <v>81.83</v>
      </c>
      <c r="J243" s="18">
        <v>18.600000000000001</v>
      </c>
      <c r="K243" s="18">
        <f t="shared" si="15"/>
        <v>186</v>
      </c>
      <c r="L243" s="19">
        <v>5249</v>
      </c>
      <c r="M243" s="19">
        <f t="shared" si="19"/>
        <v>52.49</v>
      </c>
      <c r="N243" s="13">
        <v>45929</v>
      </c>
      <c r="O243" s="4"/>
      <c r="P243" s="10">
        <v>66</v>
      </c>
      <c r="Q243" s="11">
        <v>73.7</v>
      </c>
      <c r="R243" s="5"/>
      <c r="S243" s="6"/>
      <c r="T243" s="7" t="s">
        <v>39</v>
      </c>
      <c r="U243" s="8"/>
    </row>
    <row r="244" spans="1:21">
      <c r="A244" s="9">
        <v>40111.726863425924</v>
      </c>
      <c r="B244" s="44">
        <v>121</v>
      </c>
      <c r="C244" s="12">
        <v>298.60000000000002</v>
      </c>
      <c r="D244" s="12">
        <f t="shared" si="16"/>
        <v>148.11111111111111</v>
      </c>
      <c r="E244" s="20">
        <v>2.19</v>
      </c>
      <c r="F244" s="20">
        <f t="shared" si="17"/>
        <v>21.9</v>
      </c>
      <c r="G244" s="21">
        <v>47.9</v>
      </c>
      <c r="H244" s="22">
        <v>754.5</v>
      </c>
      <c r="I244" s="22">
        <f t="shared" si="18"/>
        <v>85.45</v>
      </c>
      <c r="J244" s="18">
        <v>18.7</v>
      </c>
      <c r="K244" s="18">
        <f t="shared" si="15"/>
        <v>187</v>
      </c>
      <c r="L244" s="19">
        <v>4973</v>
      </c>
      <c r="M244" s="19">
        <f t="shared" si="19"/>
        <v>49.730000000000004</v>
      </c>
      <c r="N244" s="13">
        <v>45406</v>
      </c>
      <c r="O244" s="4"/>
      <c r="P244" s="10">
        <v>66.3</v>
      </c>
      <c r="Q244" s="11">
        <v>73.7</v>
      </c>
      <c r="R244" s="5"/>
      <c r="S244" s="6"/>
      <c r="T244" s="7" t="s">
        <v>40</v>
      </c>
      <c r="U244" s="8"/>
    </row>
    <row r="245" spans="1:21">
      <c r="A245" s="9">
        <v>40111.727210648147</v>
      </c>
      <c r="B245" s="44">
        <v>121.5</v>
      </c>
      <c r="C245" s="12">
        <v>298.60000000000002</v>
      </c>
      <c r="D245" s="12">
        <f t="shared" si="16"/>
        <v>148.11111111111111</v>
      </c>
      <c r="E245" s="20">
        <v>2.1</v>
      </c>
      <c r="F245" s="20">
        <f t="shared" si="17"/>
        <v>21</v>
      </c>
      <c r="G245" s="21">
        <v>46.8</v>
      </c>
      <c r="H245" s="22">
        <v>796.8</v>
      </c>
      <c r="I245" s="22">
        <f t="shared" si="18"/>
        <v>89.68</v>
      </c>
      <c r="J245" s="18">
        <v>18.8</v>
      </c>
      <c r="K245" s="18">
        <f t="shared" si="15"/>
        <v>188</v>
      </c>
      <c r="L245" s="19">
        <v>4437</v>
      </c>
      <c r="M245" s="19">
        <f t="shared" si="19"/>
        <v>44.37</v>
      </c>
      <c r="N245" s="13">
        <v>42353</v>
      </c>
      <c r="O245" s="4"/>
      <c r="P245" s="10">
        <v>66.400000000000006</v>
      </c>
      <c r="Q245" s="11">
        <v>73.7</v>
      </c>
      <c r="R245" s="5"/>
      <c r="S245" s="6"/>
      <c r="T245" s="7"/>
      <c r="U245" s="8"/>
    </row>
    <row r="246" spans="1:21">
      <c r="A246" s="9">
        <v>40111.72755787037</v>
      </c>
      <c r="B246" s="44">
        <v>122</v>
      </c>
      <c r="C246" s="12">
        <v>298.8</v>
      </c>
      <c r="D246" s="12">
        <f t="shared" si="16"/>
        <v>148.22222222222223</v>
      </c>
      <c r="E246" s="20">
        <v>2.29</v>
      </c>
      <c r="F246" s="20">
        <f t="shared" si="17"/>
        <v>22.9</v>
      </c>
      <c r="G246" s="21">
        <v>50.9</v>
      </c>
      <c r="H246" s="22">
        <v>728.7</v>
      </c>
      <c r="I246" s="22">
        <f t="shared" si="18"/>
        <v>82.87</v>
      </c>
      <c r="J246" s="18">
        <v>18.600000000000001</v>
      </c>
      <c r="K246" s="18">
        <f t="shared" si="15"/>
        <v>186</v>
      </c>
      <c r="L246" s="19">
        <v>4039</v>
      </c>
      <c r="M246" s="19">
        <f t="shared" si="19"/>
        <v>40.39</v>
      </c>
      <c r="N246" s="13">
        <v>35341</v>
      </c>
      <c r="O246" s="4"/>
      <c r="P246" s="10">
        <v>65.8</v>
      </c>
      <c r="Q246" s="11">
        <v>73.7</v>
      </c>
      <c r="R246" s="5"/>
      <c r="S246" s="6"/>
      <c r="T246" s="7"/>
      <c r="U246" s="8"/>
    </row>
    <row r="247" spans="1:21">
      <c r="A247" s="9">
        <v>40111.727905092594</v>
      </c>
      <c r="B247" s="44">
        <v>122.5</v>
      </c>
      <c r="C247" s="12">
        <v>298.7</v>
      </c>
      <c r="D247" s="12">
        <f t="shared" si="16"/>
        <v>148.16666666666666</v>
      </c>
      <c r="E247" s="20">
        <v>2.38</v>
      </c>
      <c r="F247" s="20">
        <f t="shared" si="17"/>
        <v>23.799999999999997</v>
      </c>
      <c r="G247" s="21">
        <v>53</v>
      </c>
      <c r="H247" s="22">
        <v>699.9</v>
      </c>
      <c r="I247" s="22">
        <f t="shared" si="18"/>
        <v>79.989999999999995</v>
      </c>
      <c r="J247" s="18">
        <v>18.5</v>
      </c>
      <c r="K247" s="18">
        <f t="shared" si="15"/>
        <v>185</v>
      </c>
      <c r="L247" s="19">
        <v>3659</v>
      </c>
      <c r="M247" s="19">
        <f t="shared" si="19"/>
        <v>36.590000000000003</v>
      </c>
      <c r="N247" s="13">
        <v>30736</v>
      </c>
      <c r="O247" s="4"/>
      <c r="P247" s="10">
        <v>66.099999999999994</v>
      </c>
      <c r="Q247" s="11">
        <v>73.7</v>
      </c>
      <c r="R247" s="5"/>
      <c r="S247" s="6"/>
      <c r="T247" s="7"/>
      <c r="U247" s="8"/>
    </row>
    <row r="248" spans="1:21">
      <c r="A248" s="9">
        <v>40111.72825231481</v>
      </c>
      <c r="B248" s="44">
        <v>123</v>
      </c>
      <c r="C248" s="12">
        <v>301</v>
      </c>
      <c r="D248" s="12">
        <f t="shared" si="16"/>
        <v>149.44444444444443</v>
      </c>
      <c r="E248" s="20">
        <v>2.57</v>
      </c>
      <c r="F248" s="20">
        <f t="shared" si="17"/>
        <v>25.7</v>
      </c>
      <c r="G248" s="21">
        <v>55.8</v>
      </c>
      <c r="H248" s="22">
        <v>645.20000000000005</v>
      </c>
      <c r="I248" s="22">
        <f t="shared" si="18"/>
        <v>74.52000000000001</v>
      </c>
      <c r="J248" s="18">
        <v>18.3</v>
      </c>
      <c r="K248" s="18">
        <f t="shared" si="15"/>
        <v>183</v>
      </c>
      <c r="L248" s="19">
        <v>3288</v>
      </c>
      <c r="M248" s="19">
        <f t="shared" si="19"/>
        <v>32.879999999999995</v>
      </c>
      <c r="N248" s="13">
        <v>25573</v>
      </c>
      <c r="O248" s="4"/>
      <c r="P248" s="10">
        <v>64.8</v>
      </c>
      <c r="Q248" s="11">
        <v>73.7</v>
      </c>
      <c r="R248" s="5"/>
      <c r="S248" s="6"/>
      <c r="T248" s="7"/>
      <c r="U248" s="8"/>
    </row>
    <row r="249" spans="1:21">
      <c r="A249" s="9">
        <v>40111.728599537033</v>
      </c>
      <c r="B249" s="44">
        <v>123.5</v>
      </c>
      <c r="C249" s="12">
        <v>301.60000000000002</v>
      </c>
      <c r="D249" s="12">
        <f t="shared" si="16"/>
        <v>149.7777777777778</v>
      </c>
      <c r="E249" s="20">
        <v>2.57</v>
      </c>
      <c r="F249" s="20">
        <f t="shared" si="17"/>
        <v>25.7</v>
      </c>
      <c r="G249" s="21">
        <v>56</v>
      </c>
      <c r="H249" s="22">
        <v>647.29999999999995</v>
      </c>
      <c r="I249" s="22">
        <f t="shared" si="18"/>
        <v>74.73</v>
      </c>
      <c r="J249" s="18">
        <v>18.3</v>
      </c>
      <c r="K249" s="18">
        <f t="shared" si="15"/>
        <v>183</v>
      </c>
      <c r="L249" s="19">
        <v>2991</v>
      </c>
      <c r="M249" s="19">
        <f t="shared" si="19"/>
        <v>29.909999999999997</v>
      </c>
      <c r="N249" s="13">
        <v>23263</v>
      </c>
      <c r="O249" s="4"/>
      <c r="P249" s="10">
        <v>64.3</v>
      </c>
      <c r="Q249" s="11">
        <v>73.7</v>
      </c>
      <c r="R249" s="5"/>
      <c r="S249" s="6"/>
      <c r="T249" s="7"/>
      <c r="U249" s="8"/>
    </row>
    <row r="250" spans="1:21">
      <c r="A250" s="9">
        <v>40111.728946759256</v>
      </c>
      <c r="B250" s="44">
        <v>124</v>
      </c>
      <c r="C250" s="12">
        <v>301.60000000000002</v>
      </c>
      <c r="D250" s="12">
        <f t="shared" si="16"/>
        <v>149.7777777777778</v>
      </c>
      <c r="E250" s="20">
        <v>2.67</v>
      </c>
      <c r="F250" s="20">
        <f t="shared" si="17"/>
        <v>26.7</v>
      </c>
      <c r="G250" s="21">
        <v>57.6</v>
      </c>
      <c r="H250" s="22">
        <v>623.1</v>
      </c>
      <c r="I250" s="22">
        <f t="shared" si="18"/>
        <v>72.31</v>
      </c>
      <c r="J250" s="18">
        <v>18.2</v>
      </c>
      <c r="K250" s="18">
        <f t="shared" si="15"/>
        <v>182</v>
      </c>
      <c r="L250" s="19">
        <v>2727</v>
      </c>
      <c r="M250" s="19">
        <f t="shared" si="19"/>
        <v>27.27</v>
      </c>
      <c r="N250" s="13">
        <v>20453</v>
      </c>
      <c r="O250" s="4"/>
      <c r="P250" s="10">
        <v>64.5</v>
      </c>
      <c r="Q250" s="11">
        <v>73.7</v>
      </c>
      <c r="R250" s="5"/>
      <c r="S250" s="6"/>
      <c r="T250" s="7"/>
      <c r="U250" s="8"/>
    </row>
    <row r="251" spans="1:21">
      <c r="A251" s="9">
        <v>40111.72929398148</v>
      </c>
      <c r="B251" s="44">
        <v>124.5</v>
      </c>
      <c r="C251" s="12">
        <v>302.10000000000002</v>
      </c>
      <c r="D251" s="12">
        <f t="shared" si="16"/>
        <v>150.05555555555557</v>
      </c>
      <c r="E251" s="20">
        <v>2.76</v>
      </c>
      <c r="F251" s="20">
        <f t="shared" si="17"/>
        <v>27.599999999999998</v>
      </c>
      <c r="G251" s="21">
        <v>58.8</v>
      </c>
      <c r="H251" s="22">
        <v>600</v>
      </c>
      <c r="I251" s="22">
        <f t="shared" si="18"/>
        <v>70</v>
      </c>
      <c r="J251" s="18">
        <v>18.100000000000001</v>
      </c>
      <c r="K251" s="18">
        <f t="shared" si="15"/>
        <v>181</v>
      </c>
      <c r="L251" s="19">
        <v>2519</v>
      </c>
      <c r="M251" s="19">
        <f t="shared" si="19"/>
        <v>25.19</v>
      </c>
      <c r="N251" s="13">
        <v>18241</v>
      </c>
      <c r="O251" s="4"/>
      <c r="P251" s="10">
        <v>63.5</v>
      </c>
      <c r="Q251" s="11">
        <v>73.599999999999994</v>
      </c>
      <c r="R251" s="5"/>
      <c r="S251" s="6"/>
      <c r="T251" s="7"/>
      <c r="U251" s="8"/>
    </row>
    <row r="252" spans="1:21">
      <c r="A252" s="9">
        <v>40111.729641203703</v>
      </c>
      <c r="B252" s="44">
        <v>125</v>
      </c>
      <c r="C252" s="12">
        <v>302</v>
      </c>
      <c r="D252" s="12">
        <f t="shared" si="16"/>
        <v>150</v>
      </c>
      <c r="E252" s="20">
        <v>2.76</v>
      </c>
      <c r="F252" s="20">
        <f t="shared" si="17"/>
        <v>27.599999999999998</v>
      </c>
      <c r="G252" s="21">
        <v>58.9</v>
      </c>
      <c r="H252" s="22">
        <v>600.79999999999995</v>
      </c>
      <c r="I252" s="22">
        <f t="shared" si="18"/>
        <v>70.079999999999984</v>
      </c>
      <c r="J252" s="18">
        <v>18.100000000000001</v>
      </c>
      <c r="K252" s="18">
        <f t="shared" si="15"/>
        <v>181</v>
      </c>
      <c r="L252" s="19">
        <v>2402</v>
      </c>
      <c r="M252" s="19">
        <f t="shared" si="19"/>
        <v>24.02</v>
      </c>
      <c r="N252" s="13">
        <v>17394</v>
      </c>
      <c r="O252" s="4"/>
      <c r="P252" s="10">
        <v>62.9</v>
      </c>
      <c r="Q252" s="11">
        <v>73.599999999999994</v>
      </c>
      <c r="R252" s="5"/>
      <c r="S252" s="6"/>
      <c r="T252" s="7"/>
      <c r="U252" s="8"/>
    </row>
    <row r="253" spans="1:21">
      <c r="A253" s="9">
        <v>40111.729988425926</v>
      </c>
      <c r="B253" s="44">
        <v>125.5</v>
      </c>
      <c r="C253" s="12">
        <v>301.89999999999998</v>
      </c>
      <c r="D253" s="12">
        <f t="shared" si="16"/>
        <v>149.94444444444443</v>
      </c>
      <c r="E253" s="20">
        <v>2.76</v>
      </c>
      <c r="F253" s="20">
        <f t="shared" si="17"/>
        <v>27.599999999999998</v>
      </c>
      <c r="G253" s="21">
        <v>58.9</v>
      </c>
      <c r="H253" s="22">
        <v>600.70000000000005</v>
      </c>
      <c r="I253" s="22">
        <f t="shared" si="18"/>
        <v>70.070000000000007</v>
      </c>
      <c r="J253" s="18">
        <v>18.100000000000001</v>
      </c>
      <c r="K253" s="18">
        <f t="shared" si="15"/>
        <v>181</v>
      </c>
      <c r="L253" s="19">
        <v>2416</v>
      </c>
      <c r="M253" s="19">
        <f t="shared" si="19"/>
        <v>24.16</v>
      </c>
      <c r="N253" s="13">
        <v>17495</v>
      </c>
      <c r="O253" s="4"/>
      <c r="P253" s="10">
        <v>63.1</v>
      </c>
      <c r="Q253" s="11">
        <v>73.599999999999994</v>
      </c>
      <c r="R253" s="5"/>
      <c r="S253" s="6"/>
      <c r="T253" s="7"/>
      <c r="U253" s="8"/>
    </row>
    <row r="254" spans="1:21">
      <c r="A254" s="9">
        <v>40111.73033564815</v>
      </c>
      <c r="B254" s="44">
        <v>126</v>
      </c>
      <c r="C254" s="12">
        <v>302.89999999999998</v>
      </c>
      <c r="D254" s="12">
        <f t="shared" si="16"/>
        <v>150.49999999999997</v>
      </c>
      <c r="E254" s="20">
        <v>2.76</v>
      </c>
      <c r="F254" s="20">
        <f t="shared" si="17"/>
        <v>27.599999999999998</v>
      </c>
      <c r="G254" s="21">
        <v>58.7</v>
      </c>
      <c r="H254" s="22">
        <v>600.29999999999995</v>
      </c>
      <c r="I254" s="22">
        <f t="shared" si="18"/>
        <v>70.029999999999987</v>
      </c>
      <c r="J254" s="18">
        <v>18.100000000000001</v>
      </c>
      <c r="K254" s="18">
        <f t="shared" si="15"/>
        <v>181</v>
      </c>
      <c r="L254" s="19">
        <v>2484</v>
      </c>
      <c r="M254" s="19">
        <f t="shared" si="19"/>
        <v>24.84</v>
      </c>
      <c r="N254" s="13">
        <v>17988</v>
      </c>
      <c r="O254" s="4"/>
      <c r="P254" s="10">
        <v>62.9</v>
      </c>
      <c r="Q254" s="11">
        <v>73.599999999999994</v>
      </c>
      <c r="R254" s="5"/>
      <c r="S254" s="6"/>
      <c r="T254" s="7"/>
      <c r="U254" s="8"/>
    </row>
    <row r="255" spans="1:21">
      <c r="A255" s="9">
        <v>40111.730682870366</v>
      </c>
      <c r="B255" s="44">
        <v>126.5</v>
      </c>
      <c r="C255" s="12">
        <v>302.8</v>
      </c>
      <c r="D255" s="12">
        <f t="shared" si="16"/>
        <v>150.44444444444446</v>
      </c>
      <c r="E255" s="20">
        <v>2.76</v>
      </c>
      <c r="F255" s="20">
        <f t="shared" si="17"/>
        <v>27.599999999999998</v>
      </c>
      <c r="G255" s="21">
        <v>58.8</v>
      </c>
      <c r="H255" s="22">
        <v>599.70000000000005</v>
      </c>
      <c r="I255" s="22">
        <f t="shared" si="18"/>
        <v>69.970000000000013</v>
      </c>
      <c r="J255" s="18">
        <v>18.100000000000001</v>
      </c>
      <c r="K255" s="18">
        <f t="shared" si="15"/>
        <v>181</v>
      </c>
      <c r="L255" s="19">
        <v>2573</v>
      </c>
      <c r="M255" s="19">
        <f t="shared" si="19"/>
        <v>25.729999999999997</v>
      </c>
      <c r="N255" s="13">
        <v>18632</v>
      </c>
      <c r="O255" s="4"/>
      <c r="P255" s="10">
        <v>64.3</v>
      </c>
      <c r="Q255" s="11">
        <v>73.599999999999994</v>
      </c>
      <c r="R255" s="5"/>
      <c r="S255" s="6"/>
      <c r="T255" s="7"/>
      <c r="U255" s="8"/>
    </row>
    <row r="256" spans="1:21">
      <c r="A256" s="9">
        <v>40111.731030092589</v>
      </c>
      <c r="B256" s="44">
        <v>127</v>
      </c>
      <c r="C256" s="12">
        <v>301.89999999999998</v>
      </c>
      <c r="D256" s="12">
        <f t="shared" si="16"/>
        <v>149.94444444444443</v>
      </c>
      <c r="E256" s="20">
        <v>2.76</v>
      </c>
      <c r="F256" s="20">
        <f t="shared" si="17"/>
        <v>27.599999999999998</v>
      </c>
      <c r="G256" s="21">
        <v>58.7</v>
      </c>
      <c r="H256" s="22">
        <v>598.9</v>
      </c>
      <c r="I256" s="22">
        <f t="shared" si="18"/>
        <v>69.89</v>
      </c>
      <c r="J256" s="18">
        <v>18.100000000000001</v>
      </c>
      <c r="K256" s="18">
        <f t="shared" si="15"/>
        <v>181</v>
      </c>
      <c r="L256" s="19">
        <v>2696</v>
      </c>
      <c r="M256" s="19">
        <f t="shared" si="19"/>
        <v>26.96</v>
      </c>
      <c r="N256" s="13">
        <v>19523</v>
      </c>
      <c r="O256" s="4"/>
      <c r="P256" s="10">
        <v>64.5</v>
      </c>
      <c r="Q256" s="11">
        <v>73.599999999999994</v>
      </c>
      <c r="R256" s="5"/>
      <c r="S256" s="6"/>
      <c r="T256" s="7"/>
      <c r="U256" s="8"/>
    </row>
    <row r="257" spans="1:21">
      <c r="A257" s="9">
        <v>40111.731377314813</v>
      </c>
      <c r="B257" s="44">
        <v>127.5</v>
      </c>
      <c r="C257" s="12">
        <v>302.3</v>
      </c>
      <c r="D257" s="12">
        <f t="shared" si="16"/>
        <v>150.16666666666666</v>
      </c>
      <c r="E257" s="20">
        <v>2.76</v>
      </c>
      <c r="F257" s="20">
        <f t="shared" si="17"/>
        <v>27.599999999999998</v>
      </c>
      <c r="G257" s="21">
        <v>58.5</v>
      </c>
      <c r="H257" s="22">
        <v>598.1</v>
      </c>
      <c r="I257" s="22">
        <f t="shared" si="18"/>
        <v>69.81</v>
      </c>
      <c r="J257" s="18">
        <v>18.100000000000001</v>
      </c>
      <c r="K257" s="18">
        <f t="shared" si="15"/>
        <v>181</v>
      </c>
      <c r="L257" s="19">
        <v>2821</v>
      </c>
      <c r="M257" s="19">
        <f t="shared" si="19"/>
        <v>28.21</v>
      </c>
      <c r="N257" s="13">
        <v>20428</v>
      </c>
      <c r="O257" s="4"/>
      <c r="P257" s="10">
        <v>64</v>
      </c>
      <c r="Q257" s="11">
        <v>73.599999999999994</v>
      </c>
      <c r="R257" s="5"/>
      <c r="S257" s="6"/>
      <c r="T257" s="7"/>
      <c r="U257" s="8"/>
    </row>
    <row r="258" spans="1:21">
      <c r="A258" s="9">
        <v>40111.731724537036</v>
      </c>
      <c r="B258" s="44">
        <v>128</v>
      </c>
      <c r="C258" s="12">
        <v>302.10000000000002</v>
      </c>
      <c r="D258" s="12">
        <f t="shared" si="16"/>
        <v>150.05555555555557</v>
      </c>
      <c r="E258" s="20">
        <v>2.67</v>
      </c>
      <c r="F258" s="20">
        <f t="shared" si="17"/>
        <v>26.7</v>
      </c>
      <c r="G258" s="21">
        <v>57.1</v>
      </c>
      <c r="H258" s="22">
        <v>621.6</v>
      </c>
      <c r="I258" s="22">
        <f t="shared" si="18"/>
        <v>72.16</v>
      </c>
      <c r="J258" s="18">
        <v>18.2</v>
      </c>
      <c r="K258" s="18">
        <f t="shared" si="15"/>
        <v>182</v>
      </c>
      <c r="L258" s="19">
        <v>2943</v>
      </c>
      <c r="M258" s="19">
        <f t="shared" si="19"/>
        <v>29.43</v>
      </c>
      <c r="N258" s="13">
        <v>22073</v>
      </c>
      <c r="O258" s="4"/>
      <c r="P258" s="10">
        <v>63.3</v>
      </c>
      <c r="Q258" s="11">
        <v>73.599999999999994</v>
      </c>
      <c r="R258" s="5"/>
      <c r="S258" s="6"/>
      <c r="T258" s="7"/>
      <c r="U258" s="8"/>
    </row>
    <row r="259" spans="1:21">
      <c r="A259" s="9">
        <v>40111.732071759259</v>
      </c>
      <c r="B259" s="44">
        <v>128.5</v>
      </c>
      <c r="C259" s="12">
        <v>301</v>
      </c>
      <c r="D259" s="12">
        <f t="shared" si="16"/>
        <v>149.44444444444443</v>
      </c>
      <c r="E259" s="20">
        <v>2.57</v>
      </c>
      <c r="F259" s="20">
        <f t="shared" si="17"/>
        <v>25.7</v>
      </c>
      <c r="G259" s="21">
        <v>55.9</v>
      </c>
      <c r="H259" s="22">
        <v>646.4</v>
      </c>
      <c r="I259" s="22">
        <f t="shared" si="18"/>
        <v>74.64</v>
      </c>
      <c r="J259" s="18">
        <v>18.3</v>
      </c>
      <c r="K259" s="18">
        <f t="shared" ref="K259:K282" si="20">J259*10</f>
        <v>183</v>
      </c>
      <c r="L259" s="19">
        <v>3120</v>
      </c>
      <c r="M259" s="19">
        <f t="shared" si="19"/>
        <v>31.2</v>
      </c>
      <c r="N259" s="13">
        <v>24267</v>
      </c>
      <c r="O259" s="4"/>
      <c r="P259" s="10">
        <v>63.8</v>
      </c>
      <c r="Q259" s="11">
        <v>73.5</v>
      </c>
      <c r="R259" s="5"/>
      <c r="S259" s="6"/>
      <c r="T259" s="7"/>
      <c r="U259" s="8"/>
    </row>
    <row r="260" spans="1:21">
      <c r="A260" s="9">
        <v>40111.732418981483</v>
      </c>
      <c r="B260" s="44">
        <v>129</v>
      </c>
      <c r="C260" s="12">
        <v>300.2</v>
      </c>
      <c r="D260" s="12">
        <f t="shared" ref="D260:D282" si="21">(C260-32)/(9/5)</f>
        <v>149</v>
      </c>
      <c r="E260" s="20">
        <v>2.48</v>
      </c>
      <c r="F260" s="20">
        <f t="shared" si="17"/>
        <v>24.8</v>
      </c>
      <c r="G260" s="21">
        <v>54.3</v>
      </c>
      <c r="H260" s="22">
        <v>672.5</v>
      </c>
      <c r="I260" s="22">
        <f t="shared" si="18"/>
        <v>77.25</v>
      </c>
      <c r="J260" s="18">
        <v>18.399999999999999</v>
      </c>
      <c r="K260" s="18">
        <f t="shared" si="20"/>
        <v>184</v>
      </c>
      <c r="L260" s="19">
        <v>3351</v>
      </c>
      <c r="M260" s="19">
        <f t="shared" si="19"/>
        <v>33.51</v>
      </c>
      <c r="N260" s="13">
        <v>27066</v>
      </c>
      <c r="O260" s="4"/>
      <c r="P260" s="10">
        <v>63.4</v>
      </c>
      <c r="Q260" s="11">
        <v>73.5</v>
      </c>
      <c r="R260" s="5"/>
      <c r="S260" s="6"/>
      <c r="T260" s="7"/>
      <c r="U260" s="8"/>
    </row>
    <row r="261" spans="1:21">
      <c r="A261" s="9">
        <v>40111.732766203699</v>
      </c>
      <c r="B261" s="44">
        <v>129.5</v>
      </c>
      <c r="C261" s="12">
        <v>300.10000000000002</v>
      </c>
      <c r="D261" s="12">
        <f t="shared" si="21"/>
        <v>148.94444444444446</v>
      </c>
      <c r="E261" s="20">
        <v>2.38</v>
      </c>
      <c r="F261" s="20">
        <f t="shared" si="17"/>
        <v>23.799999999999997</v>
      </c>
      <c r="G261" s="21">
        <v>52.4</v>
      </c>
      <c r="H261" s="22">
        <v>699.9</v>
      </c>
      <c r="I261" s="22">
        <f t="shared" si="18"/>
        <v>79.989999999999995</v>
      </c>
      <c r="J261" s="18">
        <v>18.5</v>
      </c>
      <c r="K261" s="18">
        <f t="shared" si="20"/>
        <v>185</v>
      </c>
      <c r="L261" s="19">
        <v>3664</v>
      </c>
      <c r="M261" s="19">
        <f t="shared" si="19"/>
        <v>36.64</v>
      </c>
      <c r="N261" s="13">
        <v>30778</v>
      </c>
      <c r="O261" s="4"/>
      <c r="P261" s="10">
        <v>63</v>
      </c>
      <c r="Q261" s="11">
        <v>73.5</v>
      </c>
      <c r="R261" s="5"/>
      <c r="S261" s="6"/>
      <c r="T261" s="7"/>
      <c r="U261" s="8"/>
    </row>
    <row r="262" spans="1:21">
      <c r="A262" s="9">
        <v>40111.733113425922</v>
      </c>
      <c r="B262" s="44">
        <v>130</v>
      </c>
      <c r="C262" s="12">
        <v>298.8</v>
      </c>
      <c r="D262" s="12">
        <f t="shared" si="21"/>
        <v>148.22222222222223</v>
      </c>
      <c r="E262" s="20">
        <v>2.29</v>
      </c>
      <c r="F262" s="20">
        <f t="shared" si="17"/>
        <v>22.9</v>
      </c>
      <c r="G262" s="21">
        <v>50.5</v>
      </c>
      <c r="H262" s="22">
        <v>729.5</v>
      </c>
      <c r="I262" s="22">
        <f t="shared" si="18"/>
        <v>82.95</v>
      </c>
      <c r="J262" s="18">
        <v>18.600000000000001</v>
      </c>
      <c r="K262" s="18">
        <f t="shared" si="20"/>
        <v>186</v>
      </c>
      <c r="L262" s="19">
        <v>3953</v>
      </c>
      <c r="M262" s="19">
        <f t="shared" si="19"/>
        <v>39.53</v>
      </c>
      <c r="N262" s="13">
        <v>34589</v>
      </c>
      <c r="O262" s="4"/>
      <c r="P262" s="10">
        <v>62.3</v>
      </c>
      <c r="Q262" s="11">
        <v>73.5</v>
      </c>
      <c r="R262" s="5"/>
      <c r="S262" s="6"/>
      <c r="T262" s="7"/>
      <c r="U262" s="8"/>
    </row>
    <row r="263" spans="1:21">
      <c r="A263" s="9">
        <v>40111.733460648145</v>
      </c>
      <c r="B263" s="44">
        <v>130.5</v>
      </c>
      <c r="C263" s="12">
        <v>298.2</v>
      </c>
      <c r="D263" s="12">
        <f t="shared" si="21"/>
        <v>147.88888888888889</v>
      </c>
      <c r="E263" s="20">
        <v>2.19</v>
      </c>
      <c r="F263" s="20">
        <f t="shared" si="17"/>
        <v>21.9</v>
      </c>
      <c r="G263" s="21">
        <v>48.6</v>
      </c>
      <c r="H263" s="22">
        <v>761.9</v>
      </c>
      <c r="I263" s="22">
        <f t="shared" si="18"/>
        <v>86.19</v>
      </c>
      <c r="J263" s="18">
        <v>18.7</v>
      </c>
      <c r="K263" s="18">
        <f t="shared" si="20"/>
        <v>187</v>
      </c>
      <c r="L263" s="19">
        <v>4188</v>
      </c>
      <c r="M263" s="19">
        <f t="shared" si="19"/>
        <v>41.88</v>
      </c>
      <c r="N263" s="13">
        <v>38238</v>
      </c>
      <c r="O263" s="4"/>
      <c r="P263" s="10">
        <v>62.8</v>
      </c>
      <c r="Q263" s="11">
        <v>73.5</v>
      </c>
      <c r="R263" s="5"/>
      <c r="S263" s="6"/>
      <c r="T263" s="7"/>
      <c r="U263" s="8"/>
    </row>
    <row r="264" spans="1:21">
      <c r="A264" s="9">
        <v>40111.733807870369</v>
      </c>
      <c r="B264" s="44">
        <v>131</v>
      </c>
      <c r="C264" s="12">
        <v>297.8</v>
      </c>
      <c r="D264" s="12">
        <f t="shared" si="21"/>
        <v>147.66666666666666</v>
      </c>
      <c r="E264" s="20">
        <v>2.1</v>
      </c>
      <c r="F264" s="20">
        <f t="shared" ref="F264:F282" si="22">E264*10</f>
        <v>21</v>
      </c>
      <c r="G264" s="21">
        <v>46.6</v>
      </c>
      <c r="H264" s="22">
        <v>797.2</v>
      </c>
      <c r="I264" s="22">
        <f t="shared" ref="I264:I282" si="23">(H264+100)/100*10</f>
        <v>89.720000000000013</v>
      </c>
      <c r="J264" s="18">
        <v>18.8</v>
      </c>
      <c r="K264" s="18">
        <f t="shared" si="20"/>
        <v>188</v>
      </c>
      <c r="L264" s="19">
        <v>4400</v>
      </c>
      <c r="M264" s="19">
        <f t="shared" ref="M264:M282" si="24">L264/10000*100</f>
        <v>44</v>
      </c>
      <c r="N264" s="13">
        <v>42000</v>
      </c>
      <c r="O264" s="4"/>
      <c r="P264" s="10">
        <v>63.8</v>
      </c>
      <c r="Q264" s="11">
        <v>73.400000000000006</v>
      </c>
      <c r="R264" s="5"/>
      <c r="S264" s="6"/>
      <c r="T264" s="7"/>
      <c r="U264" s="8"/>
    </row>
    <row r="265" spans="1:21">
      <c r="A265" s="9">
        <v>40111.734155092592</v>
      </c>
      <c r="B265" s="44">
        <v>131.5</v>
      </c>
      <c r="C265" s="12">
        <v>294</v>
      </c>
      <c r="D265" s="12">
        <f t="shared" si="21"/>
        <v>145.55555555555554</v>
      </c>
      <c r="E265" s="20">
        <v>2</v>
      </c>
      <c r="F265" s="20">
        <f t="shared" si="22"/>
        <v>20</v>
      </c>
      <c r="G265" s="21">
        <v>45</v>
      </c>
      <c r="H265" s="22">
        <v>836.7</v>
      </c>
      <c r="I265" s="22">
        <f t="shared" si="23"/>
        <v>93.670000000000016</v>
      </c>
      <c r="J265" s="18">
        <v>18.899999999999999</v>
      </c>
      <c r="K265" s="18">
        <f t="shared" si="20"/>
        <v>189</v>
      </c>
      <c r="L265" s="19">
        <v>4511</v>
      </c>
      <c r="M265" s="19">
        <f t="shared" si="24"/>
        <v>45.11</v>
      </c>
      <c r="N265" s="13">
        <v>45110</v>
      </c>
      <c r="O265" s="4"/>
      <c r="P265" s="10">
        <v>63.6</v>
      </c>
      <c r="Q265" s="11">
        <v>73.400000000000006</v>
      </c>
      <c r="R265" s="5"/>
      <c r="S265" s="6"/>
      <c r="T265" s="7"/>
      <c r="U265" s="8"/>
    </row>
    <row r="266" spans="1:21">
      <c r="A266" s="9">
        <v>40111.734502314815</v>
      </c>
      <c r="B266" s="44">
        <v>132</v>
      </c>
      <c r="C266" s="12">
        <v>295.2</v>
      </c>
      <c r="D266" s="12">
        <f t="shared" si="21"/>
        <v>146.2222222222222</v>
      </c>
      <c r="E266" s="20">
        <v>1.9</v>
      </c>
      <c r="F266" s="20">
        <f t="shared" si="22"/>
        <v>19</v>
      </c>
      <c r="G266" s="21">
        <v>42.3</v>
      </c>
      <c r="H266" s="22">
        <v>881.4</v>
      </c>
      <c r="I266" s="22">
        <f t="shared" si="23"/>
        <v>98.14</v>
      </c>
      <c r="J266" s="18">
        <v>19</v>
      </c>
      <c r="K266" s="18">
        <f t="shared" si="20"/>
        <v>190</v>
      </c>
      <c r="L266" s="19">
        <v>4487</v>
      </c>
      <c r="M266" s="19">
        <f t="shared" si="24"/>
        <v>44.87</v>
      </c>
      <c r="N266" s="13">
        <v>47114</v>
      </c>
      <c r="O266" s="4"/>
      <c r="P266" s="10">
        <v>62.2</v>
      </c>
      <c r="Q266" s="11">
        <v>73.400000000000006</v>
      </c>
      <c r="R266" s="5"/>
      <c r="S266" s="6"/>
      <c r="T266" s="7"/>
      <c r="U266" s="8"/>
    </row>
    <row r="267" spans="1:21">
      <c r="A267" s="9">
        <v>40111.734849537039</v>
      </c>
      <c r="B267" s="44">
        <v>132.5</v>
      </c>
      <c r="C267" s="12">
        <v>296.60000000000002</v>
      </c>
      <c r="D267" s="12">
        <f t="shared" si="21"/>
        <v>147</v>
      </c>
      <c r="E267" s="20">
        <v>1.81</v>
      </c>
      <c r="F267" s="20">
        <f t="shared" si="22"/>
        <v>18.100000000000001</v>
      </c>
      <c r="G267" s="21">
        <v>40.1</v>
      </c>
      <c r="H267" s="22">
        <v>932.7</v>
      </c>
      <c r="I267" s="22">
        <f t="shared" si="23"/>
        <v>103.27</v>
      </c>
      <c r="J267" s="18">
        <v>19.100000000000001</v>
      </c>
      <c r="K267" s="18">
        <f t="shared" si="20"/>
        <v>191</v>
      </c>
      <c r="L267" s="19">
        <v>4307</v>
      </c>
      <c r="M267" s="19">
        <f t="shared" si="24"/>
        <v>43.07</v>
      </c>
      <c r="N267" s="13">
        <v>47604</v>
      </c>
      <c r="O267" s="4"/>
      <c r="P267" s="10">
        <v>63.4</v>
      </c>
      <c r="Q267" s="11">
        <v>73.400000000000006</v>
      </c>
      <c r="R267" s="5"/>
      <c r="S267" s="6"/>
      <c r="T267" s="7"/>
      <c r="U267" s="8"/>
    </row>
    <row r="268" spans="1:21">
      <c r="A268" s="9">
        <v>40111.735196759255</v>
      </c>
      <c r="B268" s="44">
        <v>133</v>
      </c>
      <c r="C268" s="12">
        <v>296.60000000000002</v>
      </c>
      <c r="D268" s="12">
        <f t="shared" si="21"/>
        <v>147</v>
      </c>
      <c r="E268" s="20">
        <v>1.71</v>
      </c>
      <c r="F268" s="20">
        <f t="shared" si="22"/>
        <v>17.100000000000001</v>
      </c>
      <c r="G268" s="21">
        <v>37.9</v>
      </c>
      <c r="H268" s="22">
        <v>994.3</v>
      </c>
      <c r="I268" s="22">
        <f t="shared" si="23"/>
        <v>109.42999999999999</v>
      </c>
      <c r="J268" s="18">
        <v>19.2</v>
      </c>
      <c r="K268" s="18">
        <f t="shared" si="20"/>
        <v>192</v>
      </c>
      <c r="L268" s="19">
        <v>3812</v>
      </c>
      <c r="M268" s="19">
        <f t="shared" si="24"/>
        <v>38.119999999999997</v>
      </c>
      <c r="N268" s="13">
        <v>44473</v>
      </c>
      <c r="O268" s="4"/>
      <c r="P268" s="10">
        <v>61.6</v>
      </c>
      <c r="Q268" s="11">
        <v>73.3</v>
      </c>
      <c r="R268" s="5"/>
      <c r="S268" s="6"/>
      <c r="T268" s="7"/>
      <c r="U268" s="8"/>
    </row>
    <row r="269" spans="1:21">
      <c r="A269" s="9">
        <v>40111.735543981478</v>
      </c>
      <c r="B269" s="44">
        <v>133.5</v>
      </c>
      <c r="C269" s="12">
        <v>298.89999999999998</v>
      </c>
      <c r="D269" s="12">
        <f t="shared" si="21"/>
        <v>148.27777777777777</v>
      </c>
      <c r="E269" s="20">
        <v>1.81</v>
      </c>
      <c r="F269" s="20">
        <f t="shared" si="22"/>
        <v>18.100000000000001</v>
      </c>
      <c r="G269" s="21">
        <v>41.1</v>
      </c>
      <c r="H269" s="22">
        <v>944.4</v>
      </c>
      <c r="I269" s="22">
        <f t="shared" si="23"/>
        <v>104.44000000000001</v>
      </c>
      <c r="J269" s="18">
        <v>19.100000000000001</v>
      </c>
      <c r="K269" s="18">
        <f t="shared" si="20"/>
        <v>191</v>
      </c>
      <c r="L269" s="19">
        <v>3437</v>
      </c>
      <c r="M269" s="19">
        <f t="shared" si="24"/>
        <v>34.369999999999997</v>
      </c>
      <c r="N269" s="13">
        <v>37988</v>
      </c>
      <c r="O269" s="4"/>
      <c r="P269" s="10">
        <v>63</v>
      </c>
      <c r="Q269" s="11">
        <v>73.3</v>
      </c>
      <c r="R269" s="5"/>
      <c r="S269" s="6"/>
      <c r="T269" s="7"/>
      <c r="U269" s="8"/>
    </row>
    <row r="270" spans="1:21">
      <c r="A270" s="9">
        <v>40111.735891203702</v>
      </c>
      <c r="B270" s="44">
        <v>134</v>
      </c>
      <c r="C270" s="12">
        <v>297.60000000000002</v>
      </c>
      <c r="D270" s="12">
        <f t="shared" si="21"/>
        <v>147.55555555555557</v>
      </c>
      <c r="E270" s="20">
        <v>1.9</v>
      </c>
      <c r="F270" s="20">
        <f t="shared" si="22"/>
        <v>19</v>
      </c>
      <c r="G270" s="21">
        <v>44.5</v>
      </c>
      <c r="H270" s="22">
        <v>898.3</v>
      </c>
      <c r="I270" s="22">
        <f t="shared" si="23"/>
        <v>99.829999999999984</v>
      </c>
      <c r="J270" s="18">
        <v>19</v>
      </c>
      <c r="K270" s="18">
        <f t="shared" si="20"/>
        <v>190</v>
      </c>
      <c r="L270" s="19">
        <v>3104</v>
      </c>
      <c r="M270" s="19">
        <f t="shared" si="24"/>
        <v>31.04</v>
      </c>
      <c r="N270" s="13">
        <v>32592</v>
      </c>
      <c r="O270" s="4"/>
      <c r="P270" s="10">
        <v>63.8</v>
      </c>
      <c r="Q270" s="11">
        <v>73.3</v>
      </c>
      <c r="R270" s="5"/>
      <c r="S270" s="6"/>
      <c r="T270" s="7"/>
      <c r="U270" s="8"/>
    </row>
    <row r="271" spans="1:21">
      <c r="A271" s="9">
        <v>40111.736238425925</v>
      </c>
      <c r="B271" s="44">
        <v>134.5</v>
      </c>
      <c r="C271" s="12">
        <v>297</v>
      </c>
      <c r="D271" s="12">
        <f t="shared" si="21"/>
        <v>147.22222222222223</v>
      </c>
      <c r="E271" s="20">
        <v>2</v>
      </c>
      <c r="F271" s="20">
        <f t="shared" si="22"/>
        <v>20</v>
      </c>
      <c r="G271" s="21">
        <v>47.2</v>
      </c>
      <c r="H271" s="22">
        <v>855.1</v>
      </c>
      <c r="I271" s="22">
        <f t="shared" si="23"/>
        <v>95.51</v>
      </c>
      <c r="J271" s="18">
        <v>18.899999999999999</v>
      </c>
      <c r="K271" s="18">
        <f t="shared" si="20"/>
        <v>189</v>
      </c>
      <c r="L271" s="19">
        <v>2868</v>
      </c>
      <c r="M271" s="19">
        <f t="shared" si="24"/>
        <v>28.68</v>
      </c>
      <c r="N271" s="13">
        <v>28680</v>
      </c>
      <c r="O271" s="4"/>
      <c r="P271" s="10">
        <v>64</v>
      </c>
      <c r="Q271" s="11">
        <v>73.3</v>
      </c>
      <c r="R271" s="5"/>
      <c r="S271" s="6"/>
      <c r="T271" s="7"/>
      <c r="U271" s="8"/>
    </row>
    <row r="272" spans="1:21">
      <c r="A272" s="9">
        <v>40111.736585648148</v>
      </c>
      <c r="B272" s="44">
        <v>135</v>
      </c>
      <c r="C272" s="12">
        <v>297.2</v>
      </c>
      <c r="D272" s="12">
        <f t="shared" si="21"/>
        <v>147.33333333333331</v>
      </c>
      <c r="E272" s="20">
        <v>2.1</v>
      </c>
      <c r="F272" s="20">
        <f t="shared" si="22"/>
        <v>21</v>
      </c>
      <c r="G272" s="21">
        <v>49.4</v>
      </c>
      <c r="H272" s="22">
        <v>814.3</v>
      </c>
      <c r="I272" s="22">
        <f t="shared" si="23"/>
        <v>91.429999999999993</v>
      </c>
      <c r="J272" s="18">
        <v>18.8</v>
      </c>
      <c r="K272" s="18">
        <f t="shared" si="20"/>
        <v>188</v>
      </c>
      <c r="L272" s="19">
        <v>2746</v>
      </c>
      <c r="M272" s="19">
        <f t="shared" si="24"/>
        <v>27.46</v>
      </c>
      <c r="N272" s="13">
        <v>26212</v>
      </c>
      <c r="O272" s="4"/>
      <c r="P272" s="10">
        <v>64.3</v>
      </c>
      <c r="Q272" s="11">
        <v>73.3</v>
      </c>
      <c r="R272" s="5"/>
      <c r="S272" s="6"/>
      <c r="T272" s="7"/>
      <c r="U272" s="8"/>
    </row>
    <row r="273" spans="1:21">
      <c r="A273" s="9">
        <v>40111.736932870372</v>
      </c>
      <c r="B273" s="44">
        <v>135.5</v>
      </c>
      <c r="C273" s="12">
        <v>295.8</v>
      </c>
      <c r="D273" s="12">
        <f t="shared" si="21"/>
        <v>146.55555555555557</v>
      </c>
      <c r="E273" s="20">
        <v>2.1</v>
      </c>
      <c r="F273" s="20">
        <f t="shared" si="22"/>
        <v>21</v>
      </c>
      <c r="G273" s="21">
        <v>49.6</v>
      </c>
      <c r="H273" s="22">
        <v>814.4</v>
      </c>
      <c r="I273" s="22">
        <f t="shared" si="23"/>
        <v>91.44</v>
      </c>
      <c r="J273" s="18">
        <v>18.8</v>
      </c>
      <c r="K273" s="18">
        <f t="shared" si="20"/>
        <v>188</v>
      </c>
      <c r="L273" s="19">
        <v>2730</v>
      </c>
      <c r="M273" s="19">
        <f t="shared" si="24"/>
        <v>27.3</v>
      </c>
      <c r="N273" s="13">
        <v>26059</v>
      </c>
      <c r="O273" s="4"/>
      <c r="P273" s="10">
        <v>64.3</v>
      </c>
      <c r="Q273" s="11">
        <v>73.3</v>
      </c>
      <c r="R273" s="5"/>
      <c r="S273" s="6"/>
      <c r="T273" s="7"/>
      <c r="U273" s="8"/>
    </row>
    <row r="274" spans="1:21">
      <c r="A274" s="9">
        <v>40111.737280092588</v>
      </c>
      <c r="B274" s="44">
        <v>136</v>
      </c>
      <c r="C274" s="12">
        <v>297.5</v>
      </c>
      <c r="D274" s="12">
        <f t="shared" si="21"/>
        <v>147.5</v>
      </c>
      <c r="E274" s="20">
        <v>2.1</v>
      </c>
      <c r="F274" s="20">
        <f t="shared" si="22"/>
        <v>21</v>
      </c>
      <c r="G274" s="21">
        <v>49.1</v>
      </c>
      <c r="H274" s="22">
        <v>813.5</v>
      </c>
      <c r="I274" s="22">
        <f t="shared" si="23"/>
        <v>91.35</v>
      </c>
      <c r="J274" s="18">
        <v>18.8</v>
      </c>
      <c r="K274" s="18">
        <f t="shared" si="20"/>
        <v>188</v>
      </c>
      <c r="L274" s="19">
        <v>2820</v>
      </c>
      <c r="M274" s="19">
        <f t="shared" si="24"/>
        <v>28.199999999999996</v>
      </c>
      <c r="N274" s="13">
        <v>26918</v>
      </c>
      <c r="O274" s="4"/>
      <c r="P274" s="10">
        <v>63.5</v>
      </c>
      <c r="Q274" s="11">
        <v>73.2</v>
      </c>
      <c r="R274" s="5"/>
      <c r="S274" s="6"/>
      <c r="T274" s="7"/>
      <c r="U274" s="8"/>
    </row>
    <row r="275" spans="1:21">
      <c r="A275" s="9">
        <v>40111.737627314811</v>
      </c>
      <c r="B275" s="44">
        <v>136.5</v>
      </c>
      <c r="C275" s="12">
        <v>295.3</v>
      </c>
      <c r="D275" s="12">
        <f t="shared" si="21"/>
        <v>146.27777777777777</v>
      </c>
      <c r="E275" s="20">
        <v>2</v>
      </c>
      <c r="F275" s="20">
        <f t="shared" si="22"/>
        <v>20</v>
      </c>
      <c r="G275" s="21">
        <v>47.1</v>
      </c>
      <c r="H275" s="22">
        <v>853.1</v>
      </c>
      <c r="I275" s="22">
        <f t="shared" si="23"/>
        <v>95.31</v>
      </c>
      <c r="J275" s="18">
        <v>18.899999999999999</v>
      </c>
      <c r="K275" s="18">
        <f t="shared" si="20"/>
        <v>189</v>
      </c>
      <c r="L275" s="19">
        <v>3041</v>
      </c>
      <c r="M275" s="19">
        <f t="shared" si="24"/>
        <v>30.409999999999997</v>
      </c>
      <c r="N275" s="13">
        <v>30410</v>
      </c>
      <c r="O275" s="4"/>
      <c r="P275" s="10">
        <v>63.5</v>
      </c>
      <c r="Q275" s="11">
        <v>73.2</v>
      </c>
      <c r="R275" s="5"/>
      <c r="S275" s="6"/>
      <c r="T275" s="7"/>
      <c r="U275" s="8"/>
    </row>
    <row r="276" spans="1:21">
      <c r="A276" s="9">
        <v>40111.737974537034</v>
      </c>
      <c r="B276" s="44">
        <v>137</v>
      </c>
      <c r="C276" s="12">
        <v>295.7</v>
      </c>
      <c r="D276" s="12">
        <f t="shared" si="21"/>
        <v>146.5</v>
      </c>
      <c r="E276" s="20">
        <v>2</v>
      </c>
      <c r="F276" s="20">
        <f t="shared" si="22"/>
        <v>20</v>
      </c>
      <c r="G276" s="21">
        <v>46.5</v>
      </c>
      <c r="H276" s="22">
        <v>849.8</v>
      </c>
      <c r="I276" s="22">
        <f t="shared" si="23"/>
        <v>94.97999999999999</v>
      </c>
      <c r="J276" s="18">
        <v>18.899999999999999</v>
      </c>
      <c r="K276" s="18">
        <f t="shared" si="20"/>
        <v>189</v>
      </c>
      <c r="L276" s="19">
        <v>3336</v>
      </c>
      <c r="M276" s="19">
        <f t="shared" si="24"/>
        <v>33.36</v>
      </c>
      <c r="N276" s="13">
        <v>33360</v>
      </c>
      <c r="O276" s="4"/>
      <c r="P276" s="10">
        <v>63.2</v>
      </c>
      <c r="Q276" s="11">
        <v>73.2</v>
      </c>
      <c r="R276" s="5"/>
      <c r="S276" s="6"/>
      <c r="T276" s="7"/>
      <c r="U276" s="8"/>
    </row>
    <row r="277" spans="1:21">
      <c r="A277" s="9">
        <v>40111.738321759258</v>
      </c>
      <c r="B277" s="44">
        <v>137.5</v>
      </c>
      <c r="C277" s="12">
        <v>294.89999999999998</v>
      </c>
      <c r="D277" s="12">
        <f t="shared" si="21"/>
        <v>146.05555555555554</v>
      </c>
      <c r="E277" s="20">
        <v>1.9</v>
      </c>
      <c r="F277" s="20">
        <f t="shared" si="22"/>
        <v>19</v>
      </c>
      <c r="G277" s="21">
        <v>44.2</v>
      </c>
      <c r="H277" s="22">
        <v>892.2</v>
      </c>
      <c r="I277" s="22">
        <f t="shared" si="23"/>
        <v>99.22</v>
      </c>
      <c r="J277" s="18">
        <v>19</v>
      </c>
      <c r="K277" s="18">
        <f t="shared" si="20"/>
        <v>190</v>
      </c>
      <c r="L277" s="19">
        <v>3601</v>
      </c>
      <c r="M277" s="19">
        <f t="shared" si="24"/>
        <v>36.01</v>
      </c>
      <c r="N277" s="13">
        <v>37810</v>
      </c>
      <c r="O277" s="4"/>
      <c r="P277" s="10">
        <v>64.3</v>
      </c>
      <c r="Q277" s="11">
        <v>73.099999999999994</v>
      </c>
      <c r="R277" s="5"/>
      <c r="S277" s="6"/>
      <c r="T277" s="7"/>
      <c r="U277" s="8"/>
    </row>
    <row r="278" spans="1:21">
      <c r="A278" s="9">
        <v>40111.738668981481</v>
      </c>
      <c r="B278" s="44">
        <v>138</v>
      </c>
      <c r="C278" s="12">
        <v>293.7</v>
      </c>
      <c r="D278" s="12">
        <f t="shared" si="21"/>
        <v>145.38888888888889</v>
      </c>
      <c r="E278" s="20">
        <v>1.81</v>
      </c>
      <c r="F278" s="20">
        <f t="shared" si="22"/>
        <v>18.100000000000001</v>
      </c>
      <c r="G278" s="21">
        <v>41.8</v>
      </c>
      <c r="H278" s="22">
        <v>939.3</v>
      </c>
      <c r="I278" s="22">
        <f t="shared" si="23"/>
        <v>103.92999999999999</v>
      </c>
      <c r="J278" s="18">
        <v>19.100000000000001</v>
      </c>
      <c r="K278" s="18">
        <f t="shared" si="20"/>
        <v>191</v>
      </c>
      <c r="L278" s="19">
        <v>3810</v>
      </c>
      <c r="M278" s="19">
        <f t="shared" si="24"/>
        <v>38.1</v>
      </c>
      <c r="N278" s="13">
        <v>42111</v>
      </c>
      <c r="O278" s="4"/>
      <c r="P278" s="10">
        <v>65.099999999999994</v>
      </c>
      <c r="Q278" s="11">
        <v>73.099999999999994</v>
      </c>
      <c r="R278" s="5"/>
      <c r="S278" s="6"/>
      <c r="T278" s="7"/>
      <c r="U278" s="8"/>
    </row>
    <row r="279" spans="1:21">
      <c r="A279" s="9">
        <v>40111.739016203705</v>
      </c>
      <c r="B279" s="44">
        <v>138.5</v>
      </c>
      <c r="C279" s="12">
        <v>295.10000000000002</v>
      </c>
      <c r="D279" s="12">
        <f t="shared" si="21"/>
        <v>146.16666666666669</v>
      </c>
      <c r="E279" s="20">
        <v>1.81</v>
      </c>
      <c r="F279" s="20">
        <f t="shared" si="22"/>
        <v>18.100000000000001</v>
      </c>
      <c r="G279" s="21">
        <v>41.5</v>
      </c>
      <c r="H279" s="22">
        <v>938.1</v>
      </c>
      <c r="I279" s="22">
        <f t="shared" si="23"/>
        <v>103.80999999999999</v>
      </c>
      <c r="J279" s="18">
        <v>19.100000000000001</v>
      </c>
      <c r="K279" s="18">
        <f t="shared" si="20"/>
        <v>191</v>
      </c>
      <c r="L279" s="19">
        <v>3905</v>
      </c>
      <c r="M279" s="19">
        <f t="shared" si="24"/>
        <v>39.050000000000004</v>
      </c>
      <c r="N279" s="13">
        <v>43161</v>
      </c>
      <c r="O279" s="4"/>
      <c r="P279" s="10">
        <v>65.7</v>
      </c>
      <c r="Q279" s="11">
        <v>73.099999999999994</v>
      </c>
      <c r="R279" s="5"/>
      <c r="S279" s="6"/>
      <c r="T279" s="7"/>
      <c r="U279" s="8"/>
    </row>
    <row r="280" spans="1:21">
      <c r="A280" s="9">
        <v>40111.739363425928</v>
      </c>
      <c r="B280" s="44">
        <v>139</v>
      </c>
      <c r="C280" s="12">
        <v>293.5</v>
      </c>
      <c r="D280" s="12">
        <f t="shared" si="21"/>
        <v>145.27777777777777</v>
      </c>
      <c r="E280" s="20">
        <v>1.71</v>
      </c>
      <c r="F280" s="20">
        <f t="shared" si="22"/>
        <v>17.100000000000001</v>
      </c>
      <c r="G280" s="21">
        <v>39.200000000000003</v>
      </c>
      <c r="H280" s="22">
        <v>993.3</v>
      </c>
      <c r="I280" s="22">
        <f t="shared" si="23"/>
        <v>109.33</v>
      </c>
      <c r="J280" s="18">
        <v>19.2</v>
      </c>
      <c r="K280" s="18">
        <f t="shared" si="20"/>
        <v>192</v>
      </c>
      <c r="L280" s="19">
        <v>3880</v>
      </c>
      <c r="M280" s="19">
        <f t="shared" si="24"/>
        <v>38.800000000000004</v>
      </c>
      <c r="N280" s="13">
        <v>45267</v>
      </c>
      <c r="O280" s="4"/>
      <c r="P280" s="10">
        <v>65.8</v>
      </c>
      <c r="Q280" s="11">
        <v>73</v>
      </c>
      <c r="R280" s="5"/>
      <c r="S280" s="6"/>
      <c r="T280" s="7"/>
      <c r="U280" s="8"/>
    </row>
    <row r="281" spans="1:21">
      <c r="A281" s="9">
        <v>40111.739710648144</v>
      </c>
      <c r="B281" s="44">
        <v>139.5</v>
      </c>
      <c r="C281" s="12">
        <v>292.7</v>
      </c>
      <c r="D281" s="12">
        <f t="shared" si="21"/>
        <v>144.83333333333331</v>
      </c>
      <c r="E281" s="20">
        <v>1.62</v>
      </c>
      <c r="F281" s="20">
        <f t="shared" si="22"/>
        <v>16.200000000000003</v>
      </c>
      <c r="G281" s="21">
        <v>36.6</v>
      </c>
      <c r="H281" s="22">
        <v>1056.5</v>
      </c>
      <c r="I281" s="22">
        <f t="shared" si="23"/>
        <v>115.64999999999999</v>
      </c>
      <c r="J281" s="18">
        <v>19.3</v>
      </c>
      <c r="K281" s="18">
        <f t="shared" si="20"/>
        <v>193</v>
      </c>
      <c r="L281" s="19">
        <v>3749</v>
      </c>
      <c r="M281" s="19">
        <f t="shared" si="24"/>
        <v>37.49</v>
      </c>
      <c r="N281" s="13">
        <v>46311</v>
      </c>
      <c r="O281" s="4"/>
      <c r="P281" s="10">
        <v>65.900000000000006</v>
      </c>
      <c r="Q281" s="11">
        <v>73</v>
      </c>
      <c r="R281" s="5"/>
      <c r="S281" s="6"/>
      <c r="T281" s="7"/>
      <c r="U281" s="8"/>
    </row>
    <row r="282" spans="1:21">
      <c r="A282" s="9">
        <v>40111.740057870367</v>
      </c>
      <c r="B282" s="44">
        <v>140</v>
      </c>
      <c r="C282" s="12">
        <v>293.3</v>
      </c>
      <c r="D282" s="12">
        <f t="shared" si="21"/>
        <v>145.16666666666666</v>
      </c>
      <c r="E282" s="20">
        <v>1.52</v>
      </c>
      <c r="F282" s="20">
        <f t="shared" si="22"/>
        <v>15.2</v>
      </c>
      <c r="G282" s="21">
        <v>33.700000000000003</v>
      </c>
      <c r="H282" s="22">
        <v>1129</v>
      </c>
      <c r="I282" s="22">
        <f t="shared" si="23"/>
        <v>122.89999999999999</v>
      </c>
      <c r="J282" s="18">
        <v>19.399999999999999</v>
      </c>
      <c r="K282" s="18">
        <f t="shared" si="20"/>
        <v>194</v>
      </c>
      <c r="L282" s="19">
        <v>3532</v>
      </c>
      <c r="M282" s="19">
        <f t="shared" si="24"/>
        <v>35.32</v>
      </c>
      <c r="N282" s="13">
        <v>46357</v>
      </c>
      <c r="O282" s="4"/>
      <c r="P282" s="10">
        <v>66.099999999999994</v>
      </c>
      <c r="Q282" s="11">
        <v>73</v>
      </c>
      <c r="R282" s="5"/>
      <c r="S282" s="6"/>
      <c r="T282" s="7"/>
      <c r="U282" s="8"/>
    </row>
    <row r="284" spans="1:21">
      <c r="A284" t="s">
        <v>16</v>
      </c>
      <c r="C284" s="14">
        <f t="shared" ref="C284:Q284" si="25">AVERAGE(C7:C282)</f>
        <v>281.21485507246382</v>
      </c>
      <c r="D284" s="14"/>
      <c r="E284" s="23">
        <f t="shared" si="25"/>
        <v>5.6531884057970965</v>
      </c>
      <c r="F284" s="23"/>
      <c r="G284" s="23">
        <f t="shared" si="25"/>
        <v>71.111594202898502</v>
      </c>
      <c r="H284" s="23">
        <f t="shared" si="25"/>
        <v>355.30760869565216</v>
      </c>
      <c r="I284" s="23"/>
      <c r="J284" s="23">
        <f t="shared" si="25"/>
        <v>15.064130434782617</v>
      </c>
      <c r="K284" s="23"/>
      <c r="L284" s="14">
        <f t="shared" si="25"/>
        <v>2024.876811594203</v>
      </c>
      <c r="M284" s="14"/>
      <c r="N284" s="14">
        <f t="shared" si="25"/>
        <v>12449.202898550724</v>
      </c>
      <c r="O284" s="14" t="e">
        <f t="shared" si="25"/>
        <v>#DIV/0!</v>
      </c>
      <c r="P284" s="14">
        <f t="shared" si="25"/>
        <v>66.230797101449241</v>
      </c>
      <c r="Q284" s="14">
        <f t="shared" si="25"/>
        <v>71.989130434782453</v>
      </c>
    </row>
    <row r="285" spans="1:21">
      <c r="A285" t="s">
        <v>15</v>
      </c>
      <c r="C285" s="14">
        <f>AVERAGE(C7:C242)</f>
        <v>278.3271186440677</v>
      </c>
      <c r="D285" s="14"/>
      <c r="E285" s="23">
        <f t="shared" ref="E285:Q285" si="26">AVERAGE(E7:E242)</f>
        <v>6.2348305084745714</v>
      </c>
      <c r="F285" s="23"/>
      <c r="G285" s="23">
        <f t="shared" si="26"/>
        <v>74.812711864406751</v>
      </c>
      <c r="H285" s="23">
        <f t="shared" si="26"/>
        <v>283.42033898305084</v>
      </c>
      <c r="I285" s="23"/>
      <c r="J285" s="23">
        <f t="shared" si="26"/>
        <v>14.453389830508486</v>
      </c>
      <c r="K285" s="23"/>
      <c r="L285" s="14">
        <f t="shared" si="26"/>
        <v>1780.9194915254238</v>
      </c>
      <c r="M285" s="14"/>
      <c r="N285" s="14">
        <f t="shared" si="26"/>
        <v>9028.2923728813566</v>
      </c>
      <c r="O285" s="14" t="e">
        <f t="shared" si="26"/>
        <v>#DIV/0!</v>
      </c>
      <c r="P285" s="14">
        <f t="shared" si="26"/>
        <v>66.587288135593226</v>
      </c>
      <c r="Q285" s="14">
        <f t="shared" si="26"/>
        <v>71.744915254237128</v>
      </c>
    </row>
    <row r="286" spans="1:21">
      <c r="C286" s="14"/>
      <c r="D286" s="14"/>
      <c r="E286" s="23"/>
      <c r="F286" s="23"/>
      <c r="G286" s="23"/>
      <c r="H286" s="23"/>
      <c r="I286" s="23"/>
      <c r="J286" s="23"/>
      <c r="K286" s="23"/>
      <c r="L286" s="14"/>
      <c r="M286" s="14"/>
      <c r="N286" s="14"/>
      <c r="O286" s="14"/>
      <c r="P286" s="14"/>
      <c r="Q286" s="14"/>
    </row>
    <row r="287" spans="1:21">
      <c r="C287" s="14"/>
      <c r="D287" s="14"/>
      <c r="E287" s="23"/>
      <c r="F287" s="23"/>
      <c r="G287" s="23"/>
      <c r="H287" s="23"/>
      <c r="I287" s="23"/>
      <c r="J287" s="23"/>
      <c r="K287" s="23"/>
      <c r="L287" s="14"/>
      <c r="M287" s="14"/>
      <c r="N287" s="14"/>
      <c r="O287" s="14"/>
      <c r="P287" s="14"/>
      <c r="Q287" s="14"/>
    </row>
    <row r="288" spans="1:21">
      <c r="A288" t="s">
        <v>32</v>
      </c>
    </row>
    <row r="289" spans="1:19">
      <c r="A289" t="s">
        <v>17</v>
      </c>
      <c r="C289">
        <v>14</v>
      </c>
      <c r="E289">
        <v>14</v>
      </c>
      <c r="G289">
        <v>14</v>
      </c>
      <c r="H289">
        <v>14</v>
      </c>
      <c r="J289">
        <v>14</v>
      </c>
      <c r="L289">
        <v>14</v>
      </c>
      <c r="N289">
        <v>14</v>
      </c>
      <c r="O289">
        <v>14</v>
      </c>
    </row>
    <row r="290" spans="1:19">
      <c r="A290" t="s">
        <v>18</v>
      </c>
      <c r="C290">
        <v>15</v>
      </c>
      <c r="E290">
        <v>18</v>
      </c>
      <c r="G290">
        <v>16</v>
      </c>
      <c r="H290">
        <v>18</v>
      </c>
      <c r="J290">
        <v>15</v>
      </c>
      <c r="L290">
        <v>16</v>
      </c>
      <c r="N290">
        <v>15</v>
      </c>
      <c r="O290">
        <v>16</v>
      </c>
    </row>
    <row r="291" spans="1:19">
      <c r="A291" t="s">
        <v>19</v>
      </c>
    </row>
    <row r="292" spans="1:19">
      <c r="A292" t="s">
        <v>33</v>
      </c>
      <c r="C292">
        <v>2</v>
      </c>
      <c r="E292">
        <v>2.75</v>
      </c>
      <c r="G292">
        <v>2.6</v>
      </c>
      <c r="H292">
        <v>2.4</v>
      </c>
      <c r="J292">
        <v>1.6</v>
      </c>
      <c r="L292">
        <v>2.4</v>
      </c>
      <c r="N292">
        <v>2.4</v>
      </c>
      <c r="O292">
        <v>4.3</v>
      </c>
      <c r="Q292">
        <f>SUM(C292:P292)</f>
        <v>20.45</v>
      </c>
      <c r="S292" t="s">
        <v>20</v>
      </c>
    </row>
    <row r="293" spans="1:19">
      <c r="A293" t="s">
        <v>21</v>
      </c>
    </row>
    <row r="294" spans="1:19">
      <c r="A294" t="s">
        <v>22</v>
      </c>
    </row>
    <row r="295" spans="1:19">
      <c r="A295" t="s">
        <v>23</v>
      </c>
    </row>
    <row r="297" spans="1:19">
      <c r="C297" s="24"/>
      <c r="D297" s="24"/>
    </row>
    <row r="298" spans="1:19">
      <c r="C298" t="s">
        <v>36</v>
      </c>
      <c r="E298" t="s">
        <v>37</v>
      </c>
      <c r="G298" t="s">
        <v>38</v>
      </c>
    </row>
    <row r="299" spans="1:19">
      <c r="A299" t="s">
        <v>24</v>
      </c>
      <c r="C299" s="25">
        <v>0.99199999999999999</v>
      </c>
      <c r="D299" s="25"/>
      <c r="E299">
        <v>1.0652999999999999</v>
      </c>
      <c r="G299" s="25">
        <f>E299-C299</f>
        <v>7.3299999999999921E-2</v>
      </c>
    </row>
    <row r="300" spans="1:19">
      <c r="A300" t="s">
        <v>25</v>
      </c>
      <c r="C300" s="25">
        <v>0.98060000000000003</v>
      </c>
      <c r="D300" s="25"/>
      <c r="E300">
        <v>0.98450000000000004</v>
      </c>
      <c r="G300" s="25">
        <f>E300-C300</f>
        <v>3.9000000000000146E-3</v>
      </c>
    </row>
    <row r="301" spans="1:19">
      <c r="A301" t="s">
        <v>26</v>
      </c>
      <c r="G301" s="25">
        <f>SUM(G299:G300)</f>
        <v>7.7199999999999935E-2</v>
      </c>
    </row>
    <row r="302" spans="1:19">
      <c r="G302" s="25"/>
    </row>
    <row r="303" spans="1:19">
      <c r="A303" t="s">
        <v>34</v>
      </c>
      <c r="G303" s="25"/>
    </row>
    <row r="304" spans="1:19">
      <c r="A304" t="s">
        <v>35</v>
      </c>
    </row>
    <row r="305" spans="1:7">
      <c r="A305" t="s">
        <v>27</v>
      </c>
    </row>
    <row r="306" spans="1:7">
      <c r="A306" t="s">
        <v>28</v>
      </c>
    </row>
    <row r="308" spans="1:7">
      <c r="A308" t="s">
        <v>29</v>
      </c>
      <c r="E308" t="s">
        <v>30</v>
      </c>
      <c r="G308" t="s">
        <v>31</v>
      </c>
    </row>
  </sheetData>
  <phoneticPr fontId="0" type="noConversion"/>
  <pageMargins left="0.75" right="0.75" top="1" bottom="1" header="0.5" footer="0.5"/>
  <pageSetup orientation="portrait" horizontalDpi="200" verticalDpi="200" r:id="rId1"/>
  <headerFooter alignWithMargins="0"/>
  <drawing r:id="rId2"/>
</worksheet>
</file>

<file path=xl/worksheets/sheet3.xml><?xml version="1.0" encoding="utf-8"?>
<worksheet xmlns="http://schemas.openxmlformats.org/spreadsheetml/2006/main" xmlns:r="http://schemas.openxmlformats.org/officeDocument/2006/relationships">
  <dimension ref="B1:BG22"/>
  <sheetViews>
    <sheetView workbookViewId="0">
      <selection sqref="A1:BH201"/>
    </sheetView>
  </sheetViews>
  <sheetFormatPr baseColWidth="10" defaultRowHeight="12.75"/>
  <sheetData>
    <row r="1" spans="2:59">
      <c r="AN1" s="26"/>
      <c r="AO1" s="26"/>
      <c r="AP1" s="26"/>
      <c r="AQ1" s="26"/>
      <c r="AR1" s="26"/>
      <c r="AS1" s="26"/>
    </row>
    <row r="2" spans="2:59">
      <c r="H2" s="27" t="s">
        <v>47</v>
      </c>
      <c r="I2" s="27"/>
      <c r="J2" s="27"/>
      <c r="K2" s="27"/>
      <c r="L2" s="27"/>
      <c r="M2" s="27"/>
      <c r="N2" s="27"/>
      <c r="O2" s="27"/>
      <c r="P2" s="27"/>
      <c r="Q2" s="27"/>
      <c r="R2" s="27"/>
      <c r="S2" s="27"/>
      <c r="AM2" s="28" t="s">
        <v>48</v>
      </c>
      <c r="AN2" s="28"/>
      <c r="AO2" s="28"/>
      <c r="AP2" s="28"/>
      <c r="AQ2" s="28"/>
      <c r="AR2" s="28"/>
      <c r="AS2" s="28"/>
      <c r="AT2" s="28"/>
    </row>
    <row r="3" spans="2:59" ht="13.5" thickBot="1">
      <c r="H3" s="27"/>
      <c r="I3" s="27"/>
      <c r="J3" s="27"/>
      <c r="K3" s="27"/>
      <c r="L3" s="27"/>
      <c r="M3" s="27"/>
      <c r="N3" s="27"/>
      <c r="O3" s="27"/>
      <c r="P3" s="27"/>
      <c r="Q3" s="27"/>
      <c r="R3" s="27"/>
      <c r="S3" s="27"/>
      <c r="AM3" s="28"/>
      <c r="AN3" s="28"/>
      <c r="AO3" s="28"/>
      <c r="AP3" s="28"/>
      <c r="AQ3" s="28"/>
      <c r="AR3" s="28"/>
      <c r="AS3" s="28"/>
      <c r="AT3" s="28"/>
    </row>
    <row r="4" spans="2:59" ht="21.75" thickBot="1">
      <c r="B4" s="29" t="s">
        <v>49</v>
      </c>
      <c r="C4" s="30"/>
      <c r="D4" s="30"/>
      <c r="E4" s="30"/>
      <c r="F4" s="31"/>
      <c r="H4" s="27"/>
      <c r="I4" s="27"/>
      <c r="J4" s="27"/>
      <c r="K4" s="27"/>
      <c r="L4" s="27"/>
      <c r="M4" s="27"/>
      <c r="N4" s="27"/>
      <c r="O4" s="27"/>
      <c r="P4" s="27"/>
      <c r="Q4" s="27"/>
      <c r="R4" s="27"/>
      <c r="S4" s="27"/>
      <c r="AM4" s="28"/>
      <c r="AN4" s="28"/>
      <c r="AO4" s="28"/>
      <c r="AP4" s="28"/>
      <c r="AQ4" s="28"/>
      <c r="AR4" s="28"/>
      <c r="AS4" s="28"/>
      <c r="AT4" s="28"/>
    </row>
    <row r="5" spans="2:59" ht="21">
      <c r="B5" s="32" t="s">
        <v>50</v>
      </c>
      <c r="C5" s="33" t="s">
        <v>51</v>
      </c>
      <c r="D5" s="33">
        <v>4</v>
      </c>
      <c r="E5" s="33">
        <v>6</v>
      </c>
      <c r="F5" s="33">
        <v>8</v>
      </c>
      <c r="G5" s="33">
        <v>10</v>
      </c>
      <c r="H5" s="33">
        <v>12</v>
      </c>
      <c r="I5" s="33">
        <v>14</v>
      </c>
      <c r="J5" s="33">
        <v>16</v>
      </c>
      <c r="K5" s="33">
        <v>18</v>
      </c>
      <c r="L5" s="33">
        <v>20</v>
      </c>
      <c r="M5" s="33">
        <v>22</v>
      </c>
      <c r="N5" s="33">
        <v>24</v>
      </c>
      <c r="O5" s="33">
        <v>26</v>
      </c>
      <c r="P5" s="33">
        <v>28</v>
      </c>
      <c r="Q5" s="33">
        <v>30</v>
      </c>
      <c r="R5" s="33">
        <v>32</v>
      </c>
      <c r="S5" s="33">
        <v>34</v>
      </c>
      <c r="T5" s="33">
        <v>36</v>
      </c>
      <c r="U5" s="33">
        <v>38</v>
      </c>
      <c r="V5" s="33">
        <v>40</v>
      </c>
      <c r="W5" s="33">
        <v>42</v>
      </c>
      <c r="X5" s="33">
        <v>44</v>
      </c>
      <c r="Y5" s="33">
        <v>46</v>
      </c>
      <c r="Z5" s="33">
        <v>48</v>
      </c>
      <c r="AA5" s="33">
        <v>50</v>
      </c>
      <c r="AB5" s="33">
        <v>52</v>
      </c>
      <c r="AC5" s="34">
        <v>54</v>
      </c>
      <c r="AD5" s="33">
        <v>56</v>
      </c>
      <c r="AE5" s="33">
        <v>58</v>
      </c>
      <c r="AF5" s="33">
        <v>60</v>
      </c>
      <c r="AG5" s="33">
        <v>62</v>
      </c>
      <c r="AH5" s="33">
        <v>64</v>
      </c>
      <c r="AI5" s="33">
        <v>66</v>
      </c>
      <c r="AJ5" s="33">
        <v>68</v>
      </c>
      <c r="AK5" s="33">
        <v>70</v>
      </c>
      <c r="AL5" s="33">
        <v>72</v>
      </c>
      <c r="AM5" s="33">
        <v>74</v>
      </c>
      <c r="AN5" s="33">
        <v>76</v>
      </c>
      <c r="AO5" s="33">
        <v>78</v>
      </c>
      <c r="AP5" s="33">
        <v>80</v>
      </c>
      <c r="AQ5" s="33">
        <v>82</v>
      </c>
      <c r="AR5" s="33">
        <v>84</v>
      </c>
      <c r="AS5" s="33">
        <v>86</v>
      </c>
      <c r="AT5" s="33">
        <v>88</v>
      </c>
      <c r="AU5" s="33">
        <v>90</v>
      </c>
      <c r="AV5" s="33">
        <v>92</v>
      </c>
      <c r="AW5" s="34">
        <v>94</v>
      </c>
      <c r="AX5" s="33">
        <v>96</v>
      </c>
      <c r="AY5" s="33">
        <v>98</v>
      </c>
      <c r="AZ5" s="33">
        <v>100</v>
      </c>
      <c r="BA5" s="33">
        <v>102</v>
      </c>
      <c r="BB5" s="33">
        <v>104</v>
      </c>
      <c r="BC5" s="33">
        <v>106</v>
      </c>
      <c r="BD5" s="33">
        <v>108</v>
      </c>
      <c r="BE5" s="33">
        <v>110</v>
      </c>
    </row>
    <row r="6" spans="2:59" ht="15">
      <c r="B6" t="s">
        <v>52</v>
      </c>
      <c r="C6" s="35">
        <v>77</v>
      </c>
      <c r="D6" s="35">
        <v>115.9</v>
      </c>
      <c r="E6" s="35">
        <v>116.6</v>
      </c>
      <c r="F6" s="35">
        <v>118.4</v>
      </c>
      <c r="G6" s="35">
        <v>121.7</v>
      </c>
      <c r="H6" s="35">
        <v>126.9</v>
      </c>
      <c r="I6" s="35">
        <v>124.9</v>
      </c>
      <c r="J6" s="35">
        <v>124.5</v>
      </c>
      <c r="K6" s="35">
        <v>129.19999999999999</v>
      </c>
      <c r="L6" s="35">
        <v>132</v>
      </c>
      <c r="M6" s="35">
        <v>139.1</v>
      </c>
      <c r="N6" s="35">
        <v>138.69999999999999</v>
      </c>
      <c r="O6" s="35">
        <v>138.1</v>
      </c>
      <c r="P6" s="35">
        <v>139.80000000000001</v>
      </c>
      <c r="Q6" s="35">
        <v>145.19999999999999</v>
      </c>
      <c r="R6" s="35">
        <v>142.1</v>
      </c>
      <c r="S6" s="35">
        <v>142.9</v>
      </c>
      <c r="T6" s="35">
        <v>145.80000000000001</v>
      </c>
      <c r="U6" s="35">
        <v>149.1</v>
      </c>
      <c r="V6" s="35">
        <v>151.1</v>
      </c>
      <c r="W6" s="35">
        <v>153</v>
      </c>
      <c r="X6" s="35">
        <v>152.69999999999999</v>
      </c>
      <c r="Y6" s="35">
        <v>152.80000000000001</v>
      </c>
      <c r="Z6" s="35">
        <v>153.19999999999999</v>
      </c>
      <c r="AA6" s="35">
        <v>155</v>
      </c>
      <c r="AB6" s="35">
        <v>155.5</v>
      </c>
      <c r="AC6" s="36">
        <v>155.1</v>
      </c>
      <c r="AD6" s="35">
        <v>154.30000000000001</v>
      </c>
      <c r="AE6" s="35">
        <v>156.4</v>
      </c>
      <c r="AF6" s="35">
        <v>149.9</v>
      </c>
      <c r="AG6" s="35">
        <v>148.19999999999999</v>
      </c>
      <c r="AH6" s="35">
        <v>146.4</v>
      </c>
      <c r="AI6" s="35">
        <v>148.9</v>
      </c>
      <c r="AJ6" s="35">
        <v>146.5</v>
      </c>
      <c r="AK6" s="35">
        <v>146.30000000000001</v>
      </c>
      <c r="AL6" s="35">
        <v>148.80000000000001</v>
      </c>
      <c r="AM6" s="35">
        <v>145.4</v>
      </c>
      <c r="AN6" s="35">
        <v>144.4</v>
      </c>
      <c r="AO6" s="37">
        <v>149</v>
      </c>
      <c r="AP6" s="37">
        <v>152.19999999999999</v>
      </c>
      <c r="AQ6" s="37">
        <v>152.19999999999999</v>
      </c>
      <c r="AR6" s="38">
        <v>154.30000000000001</v>
      </c>
      <c r="AS6" s="38">
        <v>155.9</v>
      </c>
      <c r="AT6" s="39">
        <v>152.30000000000001</v>
      </c>
      <c r="AU6" s="38">
        <v>154.1</v>
      </c>
      <c r="AV6" s="38">
        <v>155.5</v>
      </c>
      <c r="AW6" s="36">
        <v>154</v>
      </c>
      <c r="AX6" s="38">
        <v>150.4</v>
      </c>
      <c r="AY6" s="38">
        <v>150.9</v>
      </c>
      <c r="AZ6" s="38">
        <v>149.19999999999999</v>
      </c>
      <c r="BA6" s="38">
        <v>151.9</v>
      </c>
      <c r="BB6" s="38">
        <v>156.30000000000001</v>
      </c>
      <c r="BC6" s="38">
        <v>160</v>
      </c>
      <c r="BD6" s="38">
        <v>160.9</v>
      </c>
      <c r="BE6" s="38">
        <v>155</v>
      </c>
      <c r="BF6" s="35"/>
      <c r="BG6" s="40">
        <f>AVERAGE(C6:BE6)</f>
        <v>144.47090909090903</v>
      </c>
    </row>
    <row r="7" spans="2:59" ht="15">
      <c r="B7" t="s">
        <v>53</v>
      </c>
      <c r="C7" s="35">
        <v>11.5</v>
      </c>
      <c r="D7" s="35">
        <v>12.76</v>
      </c>
      <c r="E7" s="35">
        <v>11.6</v>
      </c>
      <c r="F7" s="35">
        <v>11.21</v>
      </c>
      <c r="G7" s="35">
        <v>10.83</v>
      </c>
      <c r="H7" s="35">
        <v>9.9600000000000009</v>
      </c>
      <c r="I7" s="35">
        <v>10.25</v>
      </c>
      <c r="J7" s="35">
        <v>10.73</v>
      </c>
      <c r="K7" s="35">
        <v>11.21</v>
      </c>
      <c r="L7" s="35">
        <v>10.63</v>
      </c>
      <c r="M7" s="35">
        <v>11.02</v>
      </c>
      <c r="N7" s="35">
        <v>11.31</v>
      </c>
      <c r="O7" s="35">
        <v>11.5</v>
      </c>
      <c r="P7" s="35">
        <v>11.89</v>
      </c>
      <c r="Q7" s="35">
        <v>12.08</v>
      </c>
      <c r="R7" s="35">
        <v>12.28</v>
      </c>
      <c r="S7" s="35">
        <v>12.47</v>
      </c>
      <c r="T7" s="35">
        <v>12.37</v>
      </c>
      <c r="U7" s="35">
        <v>12.47</v>
      </c>
      <c r="V7" s="35">
        <v>13.34</v>
      </c>
      <c r="W7" s="35">
        <v>12.86</v>
      </c>
      <c r="X7" s="35">
        <v>13.05</v>
      </c>
      <c r="Y7" s="35">
        <v>12.95</v>
      </c>
      <c r="Z7" s="35">
        <v>13.24</v>
      </c>
      <c r="AA7" s="35">
        <v>13.05</v>
      </c>
      <c r="AB7" s="35">
        <v>13.24</v>
      </c>
      <c r="AC7" s="36">
        <v>12.66</v>
      </c>
      <c r="AD7" s="35">
        <v>12.28</v>
      </c>
      <c r="AE7" s="35">
        <v>12.47</v>
      </c>
      <c r="AF7" s="35">
        <v>12.28</v>
      </c>
      <c r="AG7" s="35">
        <v>11.31</v>
      </c>
      <c r="AH7" s="35">
        <v>11.41</v>
      </c>
      <c r="AI7" s="35">
        <v>11.31</v>
      </c>
      <c r="AJ7" s="35">
        <v>11.41</v>
      </c>
      <c r="AK7" s="35">
        <v>11.6</v>
      </c>
      <c r="AL7" s="35">
        <v>11.31</v>
      </c>
      <c r="AM7" s="35">
        <v>11.12</v>
      </c>
      <c r="AN7" s="35">
        <v>10.92</v>
      </c>
      <c r="AO7" s="37">
        <v>10.92</v>
      </c>
      <c r="AP7" s="37">
        <v>10.92</v>
      </c>
      <c r="AQ7" s="37">
        <v>11.7</v>
      </c>
      <c r="AR7" s="38">
        <v>11.21</v>
      </c>
      <c r="AS7" s="38">
        <v>11.12</v>
      </c>
      <c r="AT7" s="39">
        <v>10.83</v>
      </c>
      <c r="AU7" s="38">
        <v>10.83</v>
      </c>
      <c r="AV7" s="38">
        <v>10.73</v>
      </c>
      <c r="AW7" s="36">
        <v>10.25</v>
      </c>
      <c r="AX7" s="38">
        <v>10.15</v>
      </c>
      <c r="AY7" s="38">
        <v>9.76</v>
      </c>
      <c r="AZ7" s="38">
        <v>10.73</v>
      </c>
      <c r="BA7" s="38">
        <v>10.83</v>
      </c>
      <c r="BB7" s="38">
        <v>10.83</v>
      </c>
      <c r="BC7" s="38">
        <v>10.25</v>
      </c>
      <c r="BD7" s="38">
        <v>7.06</v>
      </c>
      <c r="BE7" s="38">
        <v>4.16</v>
      </c>
      <c r="BF7" s="35"/>
      <c r="BG7" s="40">
        <f>AVERAGE(C7:BF7)</f>
        <v>11.312000000000003</v>
      </c>
    </row>
    <row r="8" spans="2:59" ht="15">
      <c r="B8" t="s">
        <v>54</v>
      </c>
      <c r="C8" s="35">
        <v>1.76</v>
      </c>
      <c r="D8" s="35">
        <v>1.59</v>
      </c>
      <c r="E8" s="35">
        <v>1.75</v>
      </c>
      <c r="F8" s="35">
        <v>1.81</v>
      </c>
      <c r="G8" s="35">
        <v>1.88</v>
      </c>
      <c r="H8" s="35">
        <v>2.04</v>
      </c>
      <c r="I8" s="35">
        <v>1.98</v>
      </c>
      <c r="J8" s="35">
        <v>1.89</v>
      </c>
      <c r="K8" s="35">
        <v>1.81</v>
      </c>
      <c r="L8" s="35">
        <v>1.91</v>
      </c>
      <c r="M8" s="35">
        <v>1.84</v>
      </c>
      <c r="N8" s="35">
        <v>1.79</v>
      </c>
      <c r="O8" s="35">
        <v>1.76</v>
      </c>
      <c r="P8" s="35">
        <v>1.71</v>
      </c>
      <c r="Q8" s="35">
        <v>1.68</v>
      </c>
      <c r="R8" s="35">
        <v>1.65</v>
      </c>
      <c r="S8" s="35">
        <v>1.63</v>
      </c>
      <c r="T8" s="35">
        <v>1.64</v>
      </c>
      <c r="U8" s="35">
        <v>1.63</v>
      </c>
      <c r="V8" s="35">
        <v>1.52</v>
      </c>
      <c r="W8" s="35">
        <v>1.58</v>
      </c>
      <c r="X8" s="35">
        <v>1.56</v>
      </c>
      <c r="Y8" s="35">
        <v>1.57</v>
      </c>
      <c r="Z8" s="35">
        <v>1.53</v>
      </c>
      <c r="AA8" s="35">
        <v>1.56</v>
      </c>
      <c r="AB8" s="35">
        <v>1.53</v>
      </c>
      <c r="AC8" s="36">
        <v>1.6</v>
      </c>
      <c r="AD8" s="35">
        <v>1.65</v>
      </c>
      <c r="AE8" s="35">
        <v>1.63</v>
      </c>
      <c r="AF8" s="35">
        <v>1.65</v>
      </c>
      <c r="AG8" s="35">
        <v>1.79</v>
      </c>
      <c r="AH8" s="35">
        <v>1.78</v>
      </c>
      <c r="AI8" s="35">
        <v>1.79</v>
      </c>
      <c r="AJ8" s="35">
        <v>1.78</v>
      </c>
      <c r="AK8" s="35">
        <v>1.75</v>
      </c>
      <c r="AL8" s="35">
        <v>1.79</v>
      </c>
      <c r="AM8" s="35">
        <v>1.83</v>
      </c>
      <c r="AN8" s="35">
        <v>1.86</v>
      </c>
      <c r="AO8" s="41">
        <v>1.86</v>
      </c>
      <c r="AP8" s="41">
        <v>1.86</v>
      </c>
      <c r="AQ8" s="41">
        <v>1.74</v>
      </c>
      <c r="AR8" s="38">
        <v>1.81</v>
      </c>
      <c r="AS8" s="38">
        <v>1.83</v>
      </c>
      <c r="AT8" s="39">
        <v>1.88</v>
      </c>
      <c r="AU8" s="38">
        <v>1.88</v>
      </c>
      <c r="AV8" s="38">
        <v>1.89</v>
      </c>
      <c r="AW8" s="36">
        <v>1.98</v>
      </c>
      <c r="AX8" s="38">
        <v>2</v>
      </c>
      <c r="AY8" s="38">
        <v>2.08</v>
      </c>
      <c r="AZ8" s="38">
        <v>1.89</v>
      </c>
      <c r="BA8" s="38">
        <v>1.88</v>
      </c>
      <c r="BB8" s="38">
        <v>1.88</v>
      </c>
      <c r="BC8" s="38">
        <v>1.98</v>
      </c>
      <c r="BD8" s="38">
        <v>2.88</v>
      </c>
      <c r="BE8" s="38">
        <v>4.88</v>
      </c>
      <c r="BF8" s="35"/>
      <c r="BG8" s="40">
        <f>AVERAGE(C8:BE8)</f>
        <v>1.8490909090909089</v>
      </c>
    </row>
    <row r="9" spans="2:59" ht="15">
      <c r="B9" t="s">
        <v>55</v>
      </c>
      <c r="C9" s="35">
        <v>9.1</v>
      </c>
      <c r="D9" s="35">
        <v>7.8</v>
      </c>
      <c r="E9" s="35">
        <v>9</v>
      </c>
      <c r="F9" s="35">
        <v>9.4</v>
      </c>
      <c r="G9" s="35">
        <v>9.8000000000000007</v>
      </c>
      <c r="H9" s="35">
        <v>10.7</v>
      </c>
      <c r="I9" s="35">
        <v>10.4</v>
      </c>
      <c r="J9" s="35">
        <v>9.9</v>
      </c>
      <c r="K9" s="35">
        <v>9.4</v>
      </c>
      <c r="L9" s="35">
        <v>10</v>
      </c>
      <c r="M9" s="35">
        <v>9.6</v>
      </c>
      <c r="N9" s="35">
        <v>9.3000000000000007</v>
      </c>
      <c r="O9" s="35">
        <v>9.1</v>
      </c>
      <c r="P9" s="35">
        <v>8.6999999999999993</v>
      </c>
      <c r="Q9" s="35">
        <v>8.5</v>
      </c>
      <c r="R9" s="35">
        <v>8.3000000000000007</v>
      </c>
      <c r="S9" s="35">
        <v>8.1</v>
      </c>
      <c r="T9" s="35">
        <v>8.1999999999999993</v>
      </c>
      <c r="U9" s="35">
        <v>8.1</v>
      </c>
      <c r="V9" s="35">
        <v>7.2</v>
      </c>
      <c r="W9" s="35">
        <v>7.7</v>
      </c>
      <c r="X9" s="35">
        <v>7.5</v>
      </c>
      <c r="Y9" s="35">
        <v>7.6</v>
      </c>
      <c r="Z9" s="35">
        <v>7.3</v>
      </c>
      <c r="AA9" s="35">
        <v>7.5</v>
      </c>
      <c r="AB9" s="35">
        <v>7.3</v>
      </c>
      <c r="AC9" s="36">
        <v>7.9</v>
      </c>
      <c r="AD9" s="35">
        <v>8.3000000000000007</v>
      </c>
      <c r="AE9" s="35">
        <v>8.1</v>
      </c>
      <c r="AF9" s="35">
        <v>8.3000000000000007</v>
      </c>
      <c r="AG9" s="35">
        <v>9.3000000000000007</v>
      </c>
      <c r="AH9" s="35">
        <v>9.1999999999999993</v>
      </c>
      <c r="AI9" s="35">
        <v>9.3000000000000007</v>
      </c>
      <c r="AJ9" s="35">
        <v>9.1999999999999993</v>
      </c>
      <c r="AK9" s="35">
        <v>9</v>
      </c>
      <c r="AL9" s="35">
        <v>9.3000000000000007</v>
      </c>
      <c r="AM9" s="35">
        <v>9.5</v>
      </c>
      <c r="AN9" s="35">
        <v>9.6999999999999993</v>
      </c>
      <c r="AO9" s="37">
        <v>9.6999999999999993</v>
      </c>
      <c r="AP9" s="37">
        <v>9.6999999999999993</v>
      </c>
      <c r="AQ9" s="37">
        <v>8.9</v>
      </c>
      <c r="AR9" s="38">
        <v>9.4</v>
      </c>
      <c r="AS9" s="38">
        <v>9.5</v>
      </c>
      <c r="AT9" s="39">
        <v>9.8000000000000007</v>
      </c>
      <c r="AU9" s="38">
        <v>9.8000000000000007</v>
      </c>
      <c r="AV9" s="38">
        <v>9.9</v>
      </c>
      <c r="AW9" s="36">
        <v>10.4</v>
      </c>
      <c r="AX9" s="38">
        <v>10.5</v>
      </c>
      <c r="AY9" s="38">
        <v>10.9</v>
      </c>
      <c r="AZ9" s="38">
        <v>9.9</v>
      </c>
      <c r="BA9" s="38">
        <v>9.8000000000000007</v>
      </c>
      <c r="BB9" s="38">
        <v>9.8000000000000007</v>
      </c>
      <c r="BC9" s="38">
        <v>10.4</v>
      </c>
      <c r="BD9" s="38">
        <v>13.7</v>
      </c>
      <c r="BE9" s="38">
        <v>16.7</v>
      </c>
      <c r="BF9" s="35"/>
      <c r="BG9" s="40">
        <f>AVERAGE(C9:BE9)</f>
        <v>9.2981818181818152</v>
      </c>
    </row>
    <row r="10" spans="2:59" ht="15">
      <c r="B10" t="s">
        <v>56</v>
      </c>
      <c r="C10" s="35">
        <v>642</v>
      </c>
      <c r="D10" s="35">
        <v>1156</v>
      </c>
      <c r="E10" s="35">
        <v>909</v>
      </c>
      <c r="F10" s="35">
        <v>455</v>
      </c>
      <c r="G10" s="35">
        <v>478</v>
      </c>
      <c r="H10" s="35">
        <v>317</v>
      </c>
      <c r="I10" s="35">
        <v>196</v>
      </c>
      <c r="J10" s="35">
        <v>252</v>
      </c>
      <c r="K10" s="35">
        <v>306</v>
      </c>
      <c r="L10" s="35">
        <v>183</v>
      </c>
      <c r="M10" s="35">
        <v>188</v>
      </c>
      <c r="N10" s="35">
        <v>148</v>
      </c>
      <c r="O10" s="35">
        <v>158</v>
      </c>
      <c r="P10" s="35">
        <v>183</v>
      </c>
      <c r="Q10" s="35">
        <v>206</v>
      </c>
      <c r="R10" s="35">
        <v>197</v>
      </c>
      <c r="S10" s="35">
        <v>214</v>
      </c>
      <c r="T10" s="35">
        <v>204</v>
      </c>
      <c r="U10" s="35">
        <v>289</v>
      </c>
      <c r="V10" s="35">
        <v>815</v>
      </c>
      <c r="W10" s="35">
        <v>224</v>
      </c>
      <c r="X10" s="35">
        <v>197</v>
      </c>
      <c r="Y10" s="35">
        <v>166</v>
      </c>
      <c r="Z10" s="35">
        <v>190</v>
      </c>
      <c r="AA10" s="35">
        <v>205</v>
      </c>
      <c r="AB10" s="35">
        <v>212</v>
      </c>
      <c r="AC10" s="36">
        <v>163</v>
      </c>
      <c r="AD10" s="35">
        <v>102</v>
      </c>
      <c r="AE10" s="35">
        <v>95</v>
      </c>
      <c r="AF10" s="35">
        <v>182</v>
      </c>
      <c r="AG10" s="35">
        <v>157</v>
      </c>
      <c r="AH10" s="35">
        <v>221</v>
      </c>
      <c r="AI10" s="35">
        <v>149</v>
      </c>
      <c r="AJ10" s="35">
        <v>133</v>
      </c>
      <c r="AK10" s="35">
        <v>143</v>
      </c>
      <c r="AL10" s="35">
        <v>99</v>
      </c>
      <c r="AM10" s="35">
        <v>83</v>
      </c>
      <c r="AN10" s="35">
        <v>116</v>
      </c>
      <c r="AO10" s="37">
        <v>99</v>
      </c>
      <c r="AP10" s="37">
        <v>94</v>
      </c>
      <c r="AQ10" s="37">
        <v>178</v>
      </c>
      <c r="AR10" s="38">
        <v>92</v>
      </c>
      <c r="AS10" s="38">
        <v>70</v>
      </c>
      <c r="AT10" s="39">
        <v>56</v>
      </c>
      <c r="AU10" s="38">
        <v>71</v>
      </c>
      <c r="AV10" s="38">
        <v>102</v>
      </c>
      <c r="AW10" s="36">
        <v>188</v>
      </c>
      <c r="AX10" s="38">
        <v>162</v>
      </c>
      <c r="AY10" s="38">
        <v>177</v>
      </c>
      <c r="AZ10" s="38">
        <v>126</v>
      </c>
      <c r="BA10" s="38">
        <v>189</v>
      </c>
      <c r="BB10" s="38">
        <v>591</v>
      </c>
      <c r="BC10" s="38">
        <v>401</v>
      </c>
      <c r="BD10" s="38">
        <v>1898</v>
      </c>
      <c r="BE10" s="38">
        <v>1491</v>
      </c>
      <c r="BF10" s="35"/>
      <c r="BG10" s="40">
        <f>AVERAGE(C10:BE10)</f>
        <v>296.69090909090909</v>
      </c>
    </row>
    <row r="11" spans="2:59" ht="15">
      <c r="B11" t="s">
        <v>57</v>
      </c>
      <c r="C11" s="35">
        <v>96.4</v>
      </c>
      <c r="D11" s="35">
        <v>94.5</v>
      </c>
      <c r="E11" s="35">
        <v>93.9</v>
      </c>
      <c r="F11" s="35">
        <v>93.6</v>
      </c>
      <c r="G11" s="35">
        <v>93.1</v>
      </c>
      <c r="H11" s="35">
        <v>92.2</v>
      </c>
      <c r="I11" s="35">
        <v>92.6</v>
      </c>
      <c r="J11" s="35">
        <v>92.9</v>
      </c>
      <c r="K11" s="35">
        <v>92.9</v>
      </c>
      <c r="L11" s="35">
        <v>92.3</v>
      </c>
      <c r="M11" s="35">
        <v>92.1</v>
      </c>
      <c r="N11" s="35">
        <v>92.4</v>
      </c>
      <c r="O11" s="35">
        <v>92.5</v>
      </c>
      <c r="P11" s="35">
        <v>92.7</v>
      </c>
      <c r="Q11" s="35">
        <v>92.5</v>
      </c>
      <c r="R11" s="35">
        <v>92.8</v>
      </c>
      <c r="S11" s="35">
        <v>92.8</v>
      </c>
      <c r="T11" s="35">
        <v>92.6</v>
      </c>
      <c r="U11" s="35">
        <v>92.5</v>
      </c>
      <c r="V11" s="35">
        <v>92.8</v>
      </c>
      <c r="W11" s="35">
        <v>92.5</v>
      </c>
      <c r="X11" s="35">
        <v>92.6</v>
      </c>
      <c r="Y11" s="35">
        <v>92.5</v>
      </c>
      <c r="Z11" s="35">
        <v>92.7</v>
      </c>
      <c r="AA11" s="35">
        <v>92.5</v>
      </c>
      <c r="AB11" s="35">
        <v>92.6</v>
      </c>
      <c r="AC11" s="36">
        <v>92.2</v>
      </c>
      <c r="AD11" s="35">
        <v>92.1</v>
      </c>
      <c r="AE11" s="35">
        <v>92.1</v>
      </c>
      <c r="AF11" s="35">
        <v>92.3</v>
      </c>
      <c r="AG11" s="35">
        <v>91.8</v>
      </c>
      <c r="AH11" s="35">
        <v>92</v>
      </c>
      <c r="AI11" s="35">
        <v>91.8</v>
      </c>
      <c r="AJ11" s="35">
        <v>92</v>
      </c>
      <c r="AK11" s="35">
        <v>92.1</v>
      </c>
      <c r="AL11" s="35">
        <v>91.8</v>
      </c>
      <c r="AM11" s="35">
        <v>91.8</v>
      </c>
      <c r="AN11" s="35">
        <v>91.8</v>
      </c>
      <c r="AO11" s="37">
        <v>91.5</v>
      </c>
      <c r="AP11" s="37">
        <v>91.3</v>
      </c>
      <c r="AQ11" s="37">
        <v>91.8</v>
      </c>
      <c r="AR11" s="38">
        <v>91.3</v>
      </c>
      <c r="AS11" s="38">
        <v>91.1</v>
      </c>
      <c r="AT11" s="39">
        <v>91.2</v>
      </c>
      <c r="AU11" s="38">
        <v>91</v>
      </c>
      <c r="AV11" s="38">
        <v>90.9</v>
      </c>
      <c r="AW11" s="36">
        <v>90.5</v>
      </c>
      <c r="AX11" s="38">
        <v>90.7</v>
      </c>
      <c r="AY11" s="38">
        <v>90.3</v>
      </c>
      <c r="AZ11" s="38">
        <v>91.3</v>
      </c>
      <c r="BA11" s="38">
        <v>91.2</v>
      </c>
      <c r="BB11" s="38">
        <v>90.9</v>
      </c>
      <c r="BC11" s="38">
        <v>90.1</v>
      </c>
      <c r="BD11" s="38">
        <v>85.5</v>
      </c>
      <c r="BE11" s="38">
        <v>73.900000000000006</v>
      </c>
      <c r="BF11" s="35"/>
      <c r="BG11" s="40">
        <f>AVERAGE(C11:BE11)</f>
        <v>91.705454545454529</v>
      </c>
    </row>
    <row r="12" spans="2:59" ht="1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6"/>
      <c r="AD12" s="35"/>
      <c r="AE12" s="35"/>
      <c r="AF12" s="35"/>
      <c r="AG12" s="35"/>
      <c r="AH12" s="35"/>
      <c r="AI12" s="35"/>
      <c r="AJ12" s="35"/>
      <c r="AK12" s="35"/>
      <c r="AL12" s="35"/>
      <c r="AM12" s="35"/>
      <c r="AN12" s="35"/>
      <c r="AO12" s="37"/>
      <c r="AP12" s="37"/>
      <c r="AQ12" s="37"/>
      <c r="AR12" s="38"/>
      <c r="AS12" s="38"/>
      <c r="AT12" s="39"/>
      <c r="AU12" s="38"/>
      <c r="AV12" s="38"/>
      <c r="AW12" s="36"/>
      <c r="AX12" s="38"/>
      <c r="AY12" s="38"/>
      <c r="AZ12" s="38"/>
      <c r="BA12" s="38"/>
      <c r="BB12" s="38"/>
      <c r="BC12" s="38"/>
      <c r="BD12" s="38"/>
      <c r="BE12" s="38"/>
      <c r="BF12" s="35"/>
      <c r="BG12" s="40"/>
    </row>
    <row r="13" spans="2:59">
      <c r="B13" t="s">
        <v>58</v>
      </c>
      <c r="C13" s="35">
        <f>C10/10000</f>
        <v>6.4199999999999993E-2</v>
      </c>
      <c r="D13" s="35">
        <f t="shared" ref="D13:BE13" si="0">D10/10000</f>
        <v>0.11559999999999999</v>
      </c>
      <c r="E13" s="35">
        <f t="shared" si="0"/>
        <v>9.0899999999999995E-2</v>
      </c>
      <c r="F13" s="35">
        <f t="shared" si="0"/>
        <v>4.5499999999999999E-2</v>
      </c>
      <c r="G13" s="35">
        <f t="shared" si="0"/>
        <v>4.7800000000000002E-2</v>
      </c>
      <c r="H13" s="35">
        <f t="shared" si="0"/>
        <v>3.1699999999999999E-2</v>
      </c>
      <c r="I13" s="35">
        <f t="shared" si="0"/>
        <v>1.9599999999999999E-2</v>
      </c>
      <c r="J13" s="35">
        <f t="shared" si="0"/>
        <v>2.52E-2</v>
      </c>
      <c r="K13" s="35">
        <f t="shared" si="0"/>
        <v>3.0599999999999999E-2</v>
      </c>
      <c r="L13" s="35">
        <f t="shared" si="0"/>
        <v>1.83E-2</v>
      </c>
      <c r="M13" s="35">
        <f t="shared" si="0"/>
        <v>1.8800000000000001E-2</v>
      </c>
      <c r="N13" s="35">
        <f t="shared" si="0"/>
        <v>1.4800000000000001E-2</v>
      </c>
      <c r="O13" s="35">
        <f t="shared" si="0"/>
        <v>1.5800000000000002E-2</v>
      </c>
      <c r="P13" s="35">
        <f t="shared" si="0"/>
        <v>1.83E-2</v>
      </c>
      <c r="Q13" s="35">
        <f t="shared" si="0"/>
        <v>2.06E-2</v>
      </c>
      <c r="R13" s="35">
        <f t="shared" si="0"/>
        <v>1.9699999999999999E-2</v>
      </c>
      <c r="S13" s="35">
        <f t="shared" si="0"/>
        <v>2.1399999999999999E-2</v>
      </c>
      <c r="T13" s="35">
        <f t="shared" si="0"/>
        <v>2.0400000000000001E-2</v>
      </c>
      <c r="U13" s="35">
        <f t="shared" si="0"/>
        <v>2.8899999999999999E-2</v>
      </c>
      <c r="V13" s="35">
        <f t="shared" si="0"/>
        <v>8.1500000000000003E-2</v>
      </c>
      <c r="W13" s="35">
        <f t="shared" si="0"/>
        <v>2.24E-2</v>
      </c>
      <c r="X13" s="35">
        <f t="shared" si="0"/>
        <v>1.9699999999999999E-2</v>
      </c>
      <c r="Y13" s="35">
        <f t="shared" si="0"/>
        <v>1.66E-2</v>
      </c>
      <c r="Z13" s="35">
        <f t="shared" si="0"/>
        <v>1.9E-2</v>
      </c>
      <c r="AA13" s="35">
        <f t="shared" si="0"/>
        <v>2.0500000000000001E-2</v>
      </c>
      <c r="AB13" s="35">
        <f t="shared" si="0"/>
        <v>2.12E-2</v>
      </c>
      <c r="AC13" s="35">
        <f t="shared" si="0"/>
        <v>1.6299999999999999E-2</v>
      </c>
      <c r="AD13" s="35">
        <f t="shared" si="0"/>
        <v>1.0200000000000001E-2</v>
      </c>
      <c r="AE13" s="35">
        <f t="shared" si="0"/>
        <v>9.4999999999999998E-3</v>
      </c>
      <c r="AF13" s="35">
        <f t="shared" si="0"/>
        <v>1.8200000000000001E-2</v>
      </c>
      <c r="AG13" s="35">
        <f t="shared" si="0"/>
        <v>1.5699999999999999E-2</v>
      </c>
      <c r="AH13" s="35">
        <f t="shared" si="0"/>
        <v>2.2100000000000002E-2</v>
      </c>
      <c r="AI13" s="35">
        <f t="shared" si="0"/>
        <v>1.49E-2</v>
      </c>
      <c r="AJ13" s="35">
        <f t="shared" si="0"/>
        <v>1.3299999999999999E-2</v>
      </c>
      <c r="AK13" s="35">
        <f t="shared" si="0"/>
        <v>1.43E-2</v>
      </c>
      <c r="AL13" s="35">
        <f t="shared" si="0"/>
        <v>9.9000000000000008E-3</v>
      </c>
      <c r="AM13" s="35">
        <f t="shared" si="0"/>
        <v>8.3000000000000001E-3</v>
      </c>
      <c r="AN13" s="35">
        <f t="shared" si="0"/>
        <v>1.1599999999999999E-2</v>
      </c>
      <c r="AO13" s="35">
        <f t="shared" si="0"/>
        <v>9.9000000000000008E-3</v>
      </c>
      <c r="AP13" s="35">
        <f t="shared" si="0"/>
        <v>9.4000000000000004E-3</v>
      </c>
      <c r="AQ13" s="35">
        <f t="shared" si="0"/>
        <v>1.78E-2</v>
      </c>
      <c r="AR13" s="35">
        <f t="shared" si="0"/>
        <v>9.1999999999999998E-3</v>
      </c>
      <c r="AS13" s="35">
        <f t="shared" si="0"/>
        <v>7.0000000000000001E-3</v>
      </c>
      <c r="AT13" s="35">
        <f t="shared" si="0"/>
        <v>5.5999999999999999E-3</v>
      </c>
      <c r="AU13" s="35">
        <f t="shared" si="0"/>
        <v>7.1000000000000004E-3</v>
      </c>
      <c r="AV13" s="35">
        <f t="shared" si="0"/>
        <v>1.0200000000000001E-2</v>
      </c>
      <c r="AW13" s="35">
        <f t="shared" si="0"/>
        <v>1.8800000000000001E-2</v>
      </c>
      <c r="AX13" s="35">
        <f t="shared" si="0"/>
        <v>1.6199999999999999E-2</v>
      </c>
      <c r="AY13" s="35">
        <f t="shared" si="0"/>
        <v>1.77E-2</v>
      </c>
      <c r="AZ13" s="35">
        <f t="shared" si="0"/>
        <v>1.26E-2</v>
      </c>
      <c r="BA13" s="35">
        <f t="shared" si="0"/>
        <v>1.89E-2</v>
      </c>
      <c r="BB13" s="35">
        <f t="shared" si="0"/>
        <v>5.91E-2</v>
      </c>
      <c r="BC13" s="35">
        <f t="shared" si="0"/>
        <v>4.0099999999999997E-2</v>
      </c>
      <c r="BD13" s="35">
        <f t="shared" si="0"/>
        <v>0.1898</v>
      </c>
      <c r="BE13" s="35">
        <f t="shared" si="0"/>
        <v>0.14910000000000001</v>
      </c>
      <c r="BF13" s="35"/>
      <c r="BG13" s="35"/>
    </row>
    <row r="14" spans="2:59">
      <c r="B14" t="s">
        <v>59</v>
      </c>
      <c r="C14" s="35">
        <v>2.9700000000000001E-2</v>
      </c>
      <c r="D14" s="35">
        <v>2.9700000000000001E-2</v>
      </c>
      <c r="E14" s="35">
        <v>2.9700000000000001E-2</v>
      </c>
      <c r="F14" s="35">
        <v>2.9700000000000001E-2</v>
      </c>
      <c r="G14" s="35">
        <v>2.9700000000000001E-2</v>
      </c>
      <c r="H14" s="35">
        <v>2.9700000000000001E-2</v>
      </c>
      <c r="I14" s="35">
        <v>2.9700000000000001E-2</v>
      </c>
      <c r="J14" s="35">
        <v>2.9700000000000001E-2</v>
      </c>
      <c r="K14" s="35">
        <v>2.9700000000000001E-2</v>
      </c>
      <c r="L14" s="35">
        <v>2.9700000000000001E-2</v>
      </c>
      <c r="M14" s="35">
        <v>2.9700000000000001E-2</v>
      </c>
      <c r="N14" s="35">
        <v>2.9700000000000001E-2</v>
      </c>
      <c r="O14" s="35">
        <v>2.9700000000000001E-2</v>
      </c>
      <c r="P14" s="35">
        <v>2.9700000000000001E-2</v>
      </c>
      <c r="Q14" s="35">
        <v>2.9700000000000001E-2</v>
      </c>
      <c r="R14" s="35">
        <v>2.9700000000000001E-2</v>
      </c>
      <c r="S14" s="35">
        <v>2.9700000000000001E-2</v>
      </c>
      <c r="T14" s="35">
        <v>2.9700000000000001E-2</v>
      </c>
      <c r="U14" s="35">
        <v>2.9700000000000001E-2</v>
      </c>
      <c r="V14" s="35">
        <v>2.9700000000000001E-2</v>
      </c>
      <c r="W14" s="35">
        <v>2.9700000000000001E-2</v>
      </c>
      <c r="X14" s="35">
        <v>2.9700000000000001E-2</v>
      </c>
      <c r="Y14" s="35">
        <v>2.9700000000000001E-2</v>
      </c>
      <c r="Z14" s="35">
        <v>2.9700000000000001E-2</v>
      </c>
      <c r="AA14" s="35">
        <v>2.9700000000000001E-2</v>
      </c>
      <c r="AB14" s="35">
        <v>2.9700000000000001E-2</v>
      </c>
      <c r="AC14" s="35">
        <v>2.9700000000000001E-2</v>
      </c>
      <c r="AD14" s="35">
        <v>2.9700000000000001E-2</v>
      </c>
      <c r="AE14" s="35">
        <v>2.9700000000000001E-2</v>
      </c>
      <c r="AF14" s="35">
        <v>2.9700000000000001E-2</v>
      </c>
      <c r="AG14" s="35">
        <v>2.9700000000000001E-2</v>
      </c>
      <c r="AH14" s="35">
        <v>2.9700000000000001E-2</v>
      </c>
      <c r="AI14" s="35">
        <v>2.9700000000000001E-2</v>
      </c>
      <c r="AJ14" s="35">
        <v>2.9700000000000001E-2</v>
      </c>
      <c r="AK14" s="35">
        <v>2.9700000000000001E-2</v>
      </c>
      <c r="AL14" s="35">
        <v>2.9700000000000001E-2</v>
      </c>
      <c r="AM14" s="35">
        <v>2.9700000000000001E-2</v>
      </c>
      <c r="AN14" s="35">
        <v>2.9700000000000001E-2</v>
      </c>
      <c r="AO14" s="35">
        <v>2.9700000000000001E-2</v>
      </c>
      <c r="AP14" s="35">
        <v>2.9700000000000001E-2</v>
      </c>
      <c r="AQ14" s="35">
        <v>2.9700000000000001E-2</v>
      </c>
      <c r="AR14" s="35">
        <v>2.9700000000000001E-2</v>
      </c>
      <c r="AS14" s="35">
        <v>2.9700000000000001E-2</v>
      </c>
      <c r="AT14" s="35">
        <v>2.9700000000000001E-2</v>
      </c>
      <c r="AU14" s="35">
        <v>2.9700000000000001E-2</v>
      </c>
      <c r="AV14" s="35">
        <v>2.9700000000000001E-2</v>
      </c>
      <c r="AW14" s="35">
        <v>2.9700000000000001E-2</v>
      </c>
      <c r="AX14" s="35">
        <v>2.9700000000000001E-2</v>
      </c>
      <c r="AY14" s="35">
        <v>2.9700000000000001E-2</v>
      </c>
      <c r="AZ14" s="35">
        <v>2.9700000000000001E-2</v>
      </c>
      <c r="BA14" s="35">
        <v>2.9700000000000001E-2</v>
      </c>
      <c r="BB14" s="35">
        <v>2.9700000000000001E-2</v>
      </c>
      <c r="BC14" s="35">
        <v>2.9700000000000001E-2</v>
      </c>
      <c r="BD14" s="35">
        <v>2.9700000000000001E-2</v>
      </c>
      <c r="BE14" s="35">
        <v>2.9700000000000001E-2</v>
      </c>
      <c r="BF14" s="35"/>
      <c r="BG14" s="35"/>
    </row>
    <row r="15" spans="2:59">
      <c r="B15" t="s">
        <v>60</v>
      </c>
      <c r="C15" s="42">
        <f xml:space="preserve">  C14*8 / (21-BG9)</f>
        <v>2.0304536979490362E-2</v>
      </c>
      <c r="D15" s="42">
        <v>2.0299999999999999E-2</v>
      </c>
      <c r="E15" s="42">
        <v>2.0299999999999999E-2</v>
      </c>
      <c r="F15" s="42">
        <v>2.0299999999999999E-2</v>
      </c>
      <c r="G15" s="42">
        <v>2.0299999999999999E-2</v>
      </c>
      <c r="H15" s="42">
        <v>2.0299999999999999E-2</v>
      </c>
      <c r="I15" s="42">
        <v>2.0299999999999999E-2</v>
      </c>
      <c r="J15" s="42">
        <v>2.0299999999999999E-2</v>
      </c>
      <c r="K15" s="42">
        <v>2.0299999999999999E-2</v>
      </c>
      <c r="L15" s="42">
        <v>2.0299999999999999E-2</v>
      </c>
      <c r="M15" s="42">
        <v>2.0299999999999999E-2</v>
      </c>
      <c r="N15" s="42">
        <v>2.0299999999999999E-2</v>
      </c>
      <c r="O15" s="42">
        <v>2.0299999999999999E-2</v>
      </c>
      <c r="P15" s="42">
        <v>2.0299999999999999E-2</v>
      </c>
      <c r="Q15" s="42">
        <v>2.0299999999999999E-2</v>
      </c>
      <c r="R15" s="42">
        <v>2.0299999999999999E-2</v>
      </c>
      <c r="S15" s="42">
        <v>2.0299999999999999E-2</v>
      </c>
      <c r="T15" s="42">
        <v>2.0299999999999999E-2</v>
      </c>
      <c r="U15" s="42">
        <v>2.0299999999999999E-2</v>
      </c>
      <c r="V15" s="42">
        <v>2.0299999999999999E-2</v>
      </c>
      <c r="W15" s="42">
        <v>2.0299999999999999E-2</v>
      </c>
      <c r="X15" s="42">
        <v>2.0299999999999999E-2</v>
      </c>
      <c r="Y15" s="42">
        <v>2.0299999999999999E-2</v>
      </c>
      <c r="Z15" s="42">
        <v>2.0299999999999999E-2</v>
      </c>
      <c r="AA15" s="42">
        <v>2.0299999999999999E-2</v>
      </c>
      <c r="AB15" s="42">
        <v>2.0299999999999999E-2</v>
      </c>
      <c r="AC15" s="42">
        <v>2.0299999999999999E-2</v>
      </c>
      <c r="AD15" s="42">
        <v>2.0299999999999999E-2</v>
      </c>
      <c r="AE15" s="42">
        <v>2.0299999999999999E-2</v>
      </c>
      <c r="AF15" s="42">
        <v>2.0299999999999999E-2</v>
      </c>
      <c r="AG15" s="42">
        <v>2.0299999999999999E-2</v>
      </c>
      <c r="AH15" s="42">
        <v>2.0299999999999999E-2</v>
      </c>
      <c r="AI15" s="42">
        <v>2.0299999999999999E-2</v>
      </c>
      <c r="AJ15" s="42">
        <v>2.0299999999999999E-2</v>
      </c>
      <c r="AK15" s="42">
        <v>2.0299999999999999E-2</v>
      </c>
      <c r="AL15" s="42">
        <v>2.0299999999999999E-2</v>
      </c>
      <c r="AM15" s="42">
        <v>2.0299999999999999E-2</v>
      </c>
      <c r="AN15" s="42">
        <v>2.0299999999999999E-2</v>
      </c>
      <c r="AO15" s="42">
        <v>2.0299999999999999E-2</v>
      </c>
      <c r="AP15" s="42">
        <v>2.0299999999999999E-2</v>
      </c>
      <c r="AQ15" s="42">
        <v>2.0299999999999999E-2</v>
      </c>
      <c r="AR15" s="42">
        <v>2.0299999999999999E-2</v>
      </c>
      <c r="AS15" s="42">
        <v>2.0299999999999999E-2</v>
      </c>
      <c r="AT15" s="42">
        <v>2.0299999999999999E-2</v>
      </c>
      <c r="AU15" s="42">
        <v>2.0299999999999999E-2</v>
      </c>
      <c r="AV15" s="42">
        <v>2.0299999999999999E-2</v>
      </c>
      <c r="AW15" s="42">
        <v>2.0299999999999999E-2</v>
      </c>
      <c r="AX15" s="42">
        <v>2.0299999999999999E-2</v>
      </c>
      <c r="AY15" s="42">
        <v>2.0299999999999999E-2</v>
      </c>
      <c r="AZ15" s="42">
        <v>2.0299999999999999E-2</v>
      </c>
      <c r="BA15" s="42">
        <v>2.0299999999999999E-2</v>
      </c>
      <c r="BB15" s="42">
        <v>2.0299999999999999E-2</v>
      </c>
      <c r="BC15" s="42">
        <v>2.0299999999999999E-2</v>
      </c>
      <c r="BD15" s="42">
        <v>2.0299999999999999E-2</v>
      </c>
      <c r="BE15" s="42">
        <v>2.0299999999999999E-2</v>
      </c>
      <c r="BF15" s="35"/>
      <c r="BG15" s="35"/>
    </row>
    <row r="16" spans="2:59">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row>
    <row r="17" spans="2:59">
      <c r="B17" t="s">
        <v>61</v>
      </c>
      <c r="C17" s="35">
        <f t="shared" ref="C17:BE19" si="1">C7*10</f>
        <v>115</v>
      </c>
      <c r="D17" s="35">
        <f t="shared" si="1"/>
        <v>127.6</v>
      </c>
      <c r="E17" s="35">
        <f t="shared" si="1"/>
        <v>116</v>
      </c>
      <c r="F17" s="35">
        <f t="shared" si="1"/>
        <v>112.10000000000001</v>
      </c>
      <c r="G17" s="35">
        <f t="shared" si="1"/>
        <v>108.3</v>
      </c>
      <c r="H17" s="35">
        <f t="shared" si="1"/>
        <v>99.600000000000009</v>
      </c>
      <c r="I17" s="35">
        <f t="shared" si="1"/>
        <v>102.5</v>
      </c>
      <c r="J17" s="35">
        <f t="shared" si="1"/>
        <v>107.30000000000001</v>
      </c>
      <c r="K17" s="35">
        <f t="shared" si="1"/>
        <v>112.10000000000001</v>
      </c>
      <c r="L17" s="35">
        <f t="shared" si="1"/>
        <v>106.30000000000001</v>
      </c>
      <c r="M17" s="35">
        <f t="shared" si="1"/>
        <v>110.19999999999999</v>
      </c>
      <c r="N17" s="35">
        <f t="shared" si="1"/>
        <v>113.10000000000001</v>
      </c>
      <c r="O17" s="35">
        <f t="shared" si="1"/>
        <v>115</v>
      </c>
      <c r="P17" s="35">
        <f t="shared" si="1"/>
        <v>118.9</v>
      </c>
      <c r="Q17" s="35">
        <f t="shared" si="1"/>
        <v>120.8</v>
      </c>
      <c r="R17" s="35">
        <f t="shared" si="1"/>
        <v>122.8</v>
      </c>
      <c r="S17" s="35">
        <f t="shared" si="1"/>
        <v>124.7</v>
      </c>
      <c r="T17" s="35">
        <f t="shared" si="1"/>
        <v>123.69999999999999</v>
      </c>
      <c r="U17" s="35">
        <f t="shared" si="1"/>
        <v>124.7</v>
      </c>
      <c r="V17" s="35">
        <f t="shared" si="1"/>
        <v>133.4</v>
      </c>
      <c r="W17" s="35">
        <f t="shared" si="1"/>
        <v>128.6</v>
      </c>
      <c r="X17" s="35">
        <f t="shared" si="1"/>
        <v>130.5</v>
      </c>
      <c r="Y17" s="35">
        <f t="shared" si="1"/>
        <v>129.5</v>
      </c>
      <c r="Z17" s="35">
        <f t="shared" si="1"/>
        <v>132.4</v>
      </c>
      <c r="AA17" s="35">
        <f t="shared" si="1"/>
        <v>130.5</v>
      </c>
      <c r="AB17" s="35">
        <f t="shared" si="1"/>
        <v>132.4</v>
      </c>
      <c r="AC17" s="35">
        <f t="shared" si="1"/>
        <v>126.6</v>
      </c>
      <c r="AD17" s="35">
        <f t="shared" si="1"/>
        <v>122.8</v>
      </c>
      <c r="AE17" s="35">
        <f t="shared" si="1"/>
        <v>124.7</v>
      </c>
      <c r="AF17" s="35">
        <f t="shared" si="1"/>
        <v>122.8</v>
      </c>
      <c r="AG17" s="35">
        <f t="shared" si="1"/>
        <v>113.10000000000001</v>
      </c>
      <c r="AH17" s="35">
        <f t="shared" si="1"/>
        <v>114.1</v>
      </c>
      <c r="AI17" s="35">
        <f t="shared" si="1"/>
        <v>113.10000000000001</v>
      </c>
      <c r="AJ17" s="35">
        <f t="shared" si="1"/>
        <v>114.1</v>
      </c>
      <c r="AK17" s="35">
        <f t="shared" si="1"/>
        <v>116</v>
      </c>
      <c r="AL17" s="35">
        <f t="shared" si="1"/>
        <v>113.10000000000001</v>
      </c>
      <c r="AM17" s="35">
        <f t="shared" si="1"/>
        <v>111.19999999999999</v>
      </c>
      <c r="AN17" s="35">
        <f t="shared" si="1"/>
        <v>109.2</v>
      </c>
      <c r="AO17" s="35">
        <f t="shared" si="1"/>
        <v>109.2</v>
      </c>
      <c r="AP17" s="35">
        <f t="shared" si="1"/>
        <v>109.2</v>
      </c>
      <c r="AQ17" s="35">
        <f t="shared" si="1"/>
        <v>117</v>
      </c>
      <c r="AR17" s="35">
        <f t="shared" si="1"/>
        <v>112.10000000000001</v>
      </c>
      <c r="AS17" s="35">
        <f t="shared" si="1"/>
        <v>111.19999999999999</v>
      </c>
      <c r="AT17" s="35">
        <f t="shared" si="1"/>
        <v>108.3</v>
      </c>
      <c r="AU17" s="35">
        <f t="shared" si="1"/>
        <v>108.3</v>
      </c>
      <c r="AV17" s="35">
        <f t="shared" si="1"/>
        <v>107.30000000000001</v>
      </c>
      <c r="AW17" s="35">
        <f t="shared" si="1"/>
        <v>102.5</v>
      </c>
      <c r="AX17" s="35">
        <f t="shared" si="1"/>
        <v>101.5</v>
      </c>
      <c r="AY17" s="35">
        <f t="shared" si="1"/>
        <v>97.6</v>
      </c>
      <c r="AZ17" s="35">
        <f t="shared" si="1"/>
        <v>107.30000000000001</v>
      </c>
      <c r="BA17" s="35">
        <f t="shared" si="1"/>
        <v>108.3</v>
      </c>
      <c r="BB17" s="35">
        <f t="shared" si="1"/>
        <v>108.3</v>
      </c>
      <c r="BC17" s="35">
        <f t="shared" si="1"/>
        <v>102.5</v>
      </c>
      <c r="BD17" s="35">
        <f t="shared" si="1"/>
        <v>70.599999999999994</v>
      </c>
      <c r="BE17" s="35">
        <f t="shared" si="1"/>
        <v>41.6</v>
      </c>
      <c r="BF17" s="35"/>
      <c r="BG17" s="35"/>
    </row>
    <row r="18" spans="2:59">
      <c r="B18" t="s">
        <v>62</v>
      </c>
      <c r="C18" s="35">
        <f t="shared" si="1"/>
        <v>17.600000000000001</v>
      </c>
      <c r="D18" s="35">
        <f t="shared" si="1"/>
        <v>15.9</v>
      </c>
      <c r="E18" s="35">
        <f t="shared" si="1"/>
        <v>17.5</v>
      </c>
      <c r="F18" s="35">
        <f t="shared" si="1"/>
        <v>18.100000000000001</v>
      </c>
      <c r="G18" s="35">
        <f t="shared" si="1"/>
        <v>18.799999999999997</v>
      </c>
      <c r="H18" s="35">
        <f t="shared" si="1"/>
        <v>20.399999999999999</v>
      </c>
      <c r="I18" s="35">
        <f t="shared" si="1"/>
        <v>19.8</v>
      </c>
      <c r="J18" s="35">
        <f t="shared" si="1"/>
        <v>18.899999999999999</v>
      </c>
      <c r="K18" s="35">
        <f t="shared" si="1"/>
        <v>18.100000000000001</v>
      </c>
      <c r="L18" s="35">
        <f t="shared" si="1"/>
        <v>19.099999999999998</v>
      </c>
      <c r="M18" s="35">
        <f t="shared" si="1"/>
        <v>18.400000000000002</v>
      </c>
      <c r="N18" s="35">
        <f t="shared" si="1"/>
        <v>17.899999999999999</v>
      </c>
      <c r="O18" s="35">
        <f t="shared" si="1"/>
        <v>17.600000000000001</v>
      </c>
      <c r="P18" s="35">
        <f t="shared" si="1"/>
        <v>17.100000000000001</v>
      </c>
      <c r="Q18" s="35">
        <f t="shared" si="1"/>
        <v>16.8</v>
      </c>
      <c r="R18" s="35">
        <f t="shared" si="1"/>
        <v>16.5</v>
      </c>
      <c r="S18" s="35">
        <f t="shared" si="1"/>
        <v>16.299999999999997</v>
      </c>
      <c r="T18" s="35">
        <f t="shared" si="1"/>
        <v>16.399999999999999</v>
      </c>
      <c r="U18" s="35">
        <f t="shared" si="1"/>
        <v>16.299999999999997</v>
      </c>
      <c r="V18" s="35">
        <f t="shared" si="1"/>
        <v>15.2</v>
      </c>
      <c r="W18" s="35">
        <f t="shared" si="1"/>
        <v>15.8</v>
      </c>
      <c r="X18" s="35">
        <f t="shared" si="1"/>
        <v>15.600000000000001</v>
      </c>
      <c r="Y18" s="35">
        <f t="shared" si="1"/>
        <v>15.700000000000001</v>
      </c>
      <c r="Z18" s="35">
        <f t="shared" si="1"/>
        <v>15.3</v>
      </c>
      <c r="AA18" s="35">
        <f t="shared" si="1"/>
        <v>15.600000000000001</v>
      </c>
      <c r="AB18" s="35">
        <f t="shared" si="1"/>
        <v>15.3</v>
      </c>
      <c r="AC18" s="35">
        <f t="shared" si="1"/>
        <v>16</v>
      </c>
      <c r="AD18" s="35">
        <f t="shared" si="1"/>
        <v>16.5</v>
      </c>
      <c r="AE18" s="35">
        <f t="shared" si="1"/>
        <v>16.299999999999997</v>
      </c>
      <c r="AF18" s="35">
        <f t="shared" si="1"/>
        <v>16.5</v>
      </c>
      <c r="AG18" s="35">
        <f t="shared" si="1"/>
        <v>17.899999999999999</v>
      </c>
      <c r="AH18" s="35">
        <f t="shared" si="1"/>
        <v>17.8</v>
      </c>
      <c r="AI18" s="35">
        <f t="shared" si="1"/>
        <v>17.899999999999999</v>
      </c>
      <c r="AJ18" s="35">
        <f t="shared" si="1"/>
        <v>17.8</v>
      </c>
      <c r="AK18" s="35">
        <f t="shared" si="1"/>
        <v>17.5</v>
      </c>
      <c r="AL18" s="35">
        <f t="shared" si="1"/>
        <v>17.899999999999999</v>
      </c>
      <c r="AM18" s="35">
        <f t="shared" si="1"/>
        <v>18.3</v>
      </c>
      <c r="AN18" s="35">
        <f t="shared" si="1"/>
        <v>18.600000000000001</v>
      </c>
      <c r="AO18" s="35">
        <f t="shared" si="1"/>
        <v>18.600000000000001</v>
      </c>
      <c r="AP18" s="35">
        <f t="shared" si="1"/>
        <v>18.600000000000001</v>
      </c>
      <c r="AQ18" s="35">
        <f t="shared" si="1"/>
        <v>17.399999999999999</v>
      </c>
      <c r="AR18" s="35">
        <f t="shared" si="1"/>
        <v>18.100000000000001</v>
      </c>
      <c r="AS18" s="35">
        <f t="shared" si="1"/>
        <v>18.3</v>
      </c>
      <c r="AT18" s="35">
        <f t="shared" si="1"/>
        <v>18.799999999999997</v>
      </c>
      <c r="AU18" s="35">
        <f t="shared" si="1"/>
        <v>18.799999999999997</v>
      </c>
      <c r="AV18" s="35">
        <f t="shared" si="1"/>
        <v>18.899999999999999</v>
      </c>
      <c r="AW18" s="35">
        <f t="shared" si="1"/>
        <v>19.8</v>
      </c>
      <c r="AX18" s="35">
        <f t="shared" si="1"/>
        <v>20</v>
      </c>
      <c r="AY18" s="35">
        <f t="shared" si="1"/>
        <v>20.8</v>
      </c>
      <c r="AZ18" s="35">
        <f t="shared" si="1"/>
        <v>18.899999999999999</v>
      </c>
      <c r="BA18" s="35">
        <f t="shared" si="1"/>
        <v>18.799999999999997</v>
      </c>
      <c r="BB18" s="35">
        <f t="shared" si="1"/>
        <v>18.799999999999997</v>
      </c>
      <c r="BC18" s="35">
        <f t="shared" si="1"/>
        <v>19.8</v>
      </c>
      <c r="BD18" s="35">
        <f t="shared" si="1"/>
        <v>28.799999999999997</v>
      </c>
      <c r="BE18" s="35">
        <f t="shared" si="1"/>
        <v>48.8</v>
      </c>
      <c r="BF18" s="35"/>
      <c r="BG18" s="35"/>
    </row>
    <row r="19" spans="2:59">
      <c r="B19" t="s">
        <v>63</v>
      </c>
      <c r="C19" s="35">
        <f t="shared" si="1"/>
        <v>91</v>
      </c>
      <c r="D19" s="35">
        <f t="shared" si="1"/>
        <v>78</v>
      </c>
      <c r="E19" s="35">
        <f t="shared" si="1"/>
        <v>90</v>
      </c>
      <c r="F19" s="35">
        <f t="shared" si="1"/>
        <v>94</v>
      </c>
      <c r="G19" s="35">
        <f t="shared" si="1"/>
        <v>98</v>
      </c>
      <c r="H19" s="35">
        <f t="shared" si="1"/>
        <v>107</v>
      </c>
      <c r="I19" s="35">
        <f t="shared" si="1"/>
        <v>104</v>
      </c>
      <c r="J19" s="35">
        <f t="shared" si="1"/>
        <v>99</v>
      </c>
      <c r="K19" s="35">
        <f t="shared" si="1"/>
        <v>94</v>
      </c>
      <c r="L19" s="35">
        <f t="shared" si="1"/>
        <v>100</v>
      </c>
      <c r="M19" s="35">
        <f t="shared" si="1"/>
        <v>96</v>
      </c>
      <c r="N19" s="35">
        <f t="shared" si="1"/>
        <v>93</v>
      </c>
      <c r="O19" s="35">
        <f t="shared" si="1"/>
        <v>91</v>
      </c>
      <c r="P19" s="35">
        <f t="shared" si="1"/>
        <v>87</v>
      </c>
      <c r="Q19" s="35">
        <f t="shared" si="1"/>
        <v>85</v>
      </c>
      <c r="R19" s="35">
        <f t="shared" si="1"/>
        <v>83</v>
      </c>
      <c r="S19" s="35">
        <f t="shared" si="1"/>
        <v>81</v>
      </c>
      <c r="T19" s="35">
        <f t="shared" si="1"/>
        <v>82</v>
      </c>
      <c r="U19" s="35">
        <f t="shared" si="1"/>
        <v>81</v>
      </c>
      <c r="V19" s="35">
        <f t="shared" si="1"/>
        <v>72</v>
      </c>
      <c r="W19" s="35">
        <f t="shared" si="1"/>
        <v>77</v>
      </c>
      <c r="X19" s="35">
        <f t="shared" si="1"/>
        <v>75</v>
      </c>
      <c r="Y19" s="35">
        <f t="shared" si="1"/>
        <v>76</v>
      </c>
      <c r="Z19" s="35">
        <f t="shared" si="1"/>
        <v>73</v>
      </c>
      <c r="AA19" s="35">
        <f t="shared" si="1"/>
        <v>75</v>
      </c>
      <c r="AB19" s="35">
        <f t="shared" si="1"/>
        <v>73</v>
      </c>
      <c r="AC19" s="35">
        <f t="shared" si="1"/>
        <v>79</v>
      </c>
      <c r="AD19" s="35">
        <f t="shared" si="1"/>
        <v>83</v>
      </c>
      <c r="AE19" s="35">
        <f t="shared" si="1"/>
        <v>81</v>
      </c>
      <c r="AF19" s="35">
        <f t="shared" si="1"/>
        <v>83</v>
      </c>
      <c r="AG19" s="35">
        <f t="shared" si="1"/>
        <v>93</v>
      </c>
      <c r="AH19" s="35">
        <f t="shared" si="1"/>
        <v>92</v>
      </c>
      <c r="AI19" s="35">
        <f t="shared" si="1"/>
        <v>93</v>
      </c>
      <c r="AJ19" s="35">
        <f t="shared" si="1"/>
        <v>92</v>
      </c>
      <c r="AK19" s="35">
        <f t="shared" si="1"/>
        <v>90</v>
      </c>
      <c r="AL19" s="35">
        <f t="shared" si="1"/>
        <v>93</v>
      </c>
      <c r="AM19" s="35">
        <f t="shared" si="1"/>
        <v>95</v>
      </c>
      <c r="AN19" s="35">
        <f t="shared" si="1"/>
        <v>97</v>
      </c>
      <c r="AO19" s="35">
        <f t="shared" si="1"/>
        <v>97</v>
      </c>
      <c r="AP19" s="35">
        <f t="shared" si="1"/>
        <v>97</v>
      </c>
      <c r="AQ19" s="35">
        <f t="shared" si="1"/>
        <v>89</v>
      </c>
      <c r="AR19" s="35">
        <f t="shared" si="1"/>
        <v>94</v>
      </c>
      <c r="AS19" s="35">
        <f t="shared" si="1"/>
        <v>95</v>
      </c>
      <c r="AT19" s="35">
        <f t="shared" si="1"/>
        <v>98</v>
      </c>
      <c r="AU19" s="35">
        <f t="shared" si="1"/>
        <v>98</v>
      </c>
      <c r="AV19" s="35">
        <f t="shared" si="1"/>
        <v>99</v>
      </c>
      <c r="AW19" s="35">
        <f t="shared" si="1"/>
        <v>104</v>
      </c>
      <c r="AX19" s="35">
        <f t="shared" si="1"/>
        <v>105</v>
      </c>
      <c r="AY19" s="35">
        <f t="shared" si="1"/>
        <v>109</v>
      </c>
      <c r="AZ19" s="35">
        <f t="shared" si="1"/>
        <v>99</v>
      </c>
      <c r="BA19" s="35">
        <f t="shared" si="1"/>
        <v>98</v>
      </c>
      <c r="BB19" s="35">
        <f t="shared" si="1"/>
        <v>98</v>
      </c>
      <c r="BC19" s="35">
        <f t="shared" si="1"/>
        <v>104</v>
      </c>
      <c r="BD19" s="35">
        <f t="shared" si="1"/>
        <v>137</v>
      </c>
      <c r="BE19" s="35">
        <f t="shared" si="1"/>
        <v>167</v>
      </c>
      <c r="BF19" s="35"/>
      <c r="BG19" s="35"/>
    </row>
    <row r="20" spans="2:59">
      <c r="B20" t="s">
        <v>64</v>
      </c>
      <c r="C20" s="35">
        <f t="shared" ref="C20:BE20" si="2">C10/100</f>
        <v>6.42</v>
      </c>
      <c r="D20" s="35">
        <f t="shared" si="2"/>
        <v>11.56</v>
      </c>
      <c r="E20" s="35">
        <f t="shared" si="2"/>
        <v>9.09</v>
      </c>
      <c r="F20" s="35">
        <f t="shared" si="2"/>
        <v>4.55</v>
      </c>
      <c r="G20" s="35">
        <f t="shared" si="2"/>
        <v>4.78</v>
      </c>
      <c r="H20" s="35">
        <f t="shared" si="2"/>
        <v>3.17</v>
      </c>
      <c r="I20" s="35">
        <f t="shared" si="2"/>
        <v>1.96</v>
      </c>
      <c r="J20" s="35">
        <f t="shared" si="2"/>
        <v>2.52</v>
      </c>
      <c r="K20" s="35">
        <f t="shared" si="2"/>
        <v>3.06</v>
      </c>
      <c r="L20" s="35">
        <f t="shared" si="2"/>
        <v>1.83</v>
      </c>
      <c r="M20" s="35">
        <f t="shared" si="2"/>
        <v>1.88</v>
      </c>
      <c r="N20" s="35">
        <f t="shared" si="2"/>
        <v>1.48</v>
      </c>
      <c r="O20" s="35">
        <f t="shared" si="2"/>
        <v>1.58</v>
      </c>
      <c r="P20" s="35">
        <f t="shared" si="2"/>
        <v>1.83</v>
      </c>
      <c r="Q20" s="35">
        <f t="shared" si="2"/>
        <v>2.06</v>
      </c>
      <c r="R20" s="35">
        <f t="shared" si="2"/>
        <v>1.97</v>
      </c>
      <c r="S20" s="35">
        <f t="shared" si="2"/>
        <v>2.14</v>
      </c>
      <c r="T20" s="35">
        <f t="shared" si="2"/>
        <v>2.04</v>
      </c>
      <c r="U20" s="35">
        <f t="shared" si="2"/>
        <v>2.89</v>
      </c>
      <c r="V20" s="35">
        <f t="shared" si="2"/>
        <v>8.15</v>
      </c>
      <c r="W20" s="35">
        <f t="shared" si="2"/>
        <v>2.2400000000000002</v>
      </c>
      <c r="X20" s="35">
        <f t="shared" si="2"/>
        <v>1.97</v>
      </c>
      <c r="Y20" s="35">
        <f t="shared" si="2"/>
        <v>1.66</v>
      </c>
      <c r="Z20" s="35">
        <f t="shared" si="2"/>
        <v>1.9</v>
      </c>
      <c r="AA20" s="35">
        <f t="shared" si="2"/>
        <v>2.0499999999999998</v>
      </c>
      <c r="AB20" s="35">
        <f t="shared" si="2"/>
        <v>2.12</v>
      </c>
      <c r="AC20" s="35">
        <f t="shared" si="2"/>
        <v>1.63</v>
      </c>
      <c r="AD20" s="35">
        <f t="shared" si="2"/>
        <v>1.02</v>
      </c>
      <c r="AE20" s="35">
        <f t="shared" si="2"/>
        <v>0.95</v>
      </c>
      <c r="AF20" s="35">
        <f t="shared" si="2"/>
        <v>1.82</v>
      </c>
      <c r="AG20" s="35">
        <f t="shared" si="2"/>
        <v>1.57</v>
      </c>
      <c r="AH20" s="35">
        <f t="shared" si="2"/>
        <v>2.21</v>
      </c>
      <c r="AI20" s="35">
        <f t="shared" si="2"/>
        <v>1.49</v>
      </c>
      <c r="AJ20" s="35">
        <f t="shared" si="2"/>
        <v>1.33</v>
      </c>
      <c r="AK20" s="35">
        <f t="shared" si="2"/>
        <v>1.43</v>
      </c>
      <c r="AL20" s="35">
        <f t="shared" si="2"/>
        <v>0.99</v>
      </c>
      <c r="AM20" s="35">
        <f t="shared" si="2"/>
        <v>0.83</v>
      </c>
      <c r="AN20" s="35">
        <f t="shared" si="2"/>
        <v>1.1599999999999999</v>
      </c>
      <c r="AO20" s="35">
        <f t="shared" si="2"/>
        <v>0.99</v>
      </c>
      <c r="AP20" s="35">
        <f t="shared" si="2"/>
        <v>0.94</v>
      </c>
      <c r="AQ20" s="35">
        <f t="shared" si="2"/>
        <v>1.78</v>
      </c>
      <c r="AR20" s="35">
        <f t="shared" si="2"/>
        <v>0.92</v>
      </c>
      <c r="AS20" s="35">
        <f t="shared" si="2"/>
        <v>0.7</v>
      </c>
      <c r="AT20" s="35">
        <f t="shared" si="2"/>
        <v>0.56000000000000005</v>
      </c>
      <c r="AU20" s="35">
        <f t="shared" si="2"/>
        <v>0.71</v>
      </c>
      <c r="AV20" s="35">
        <f t="shared" si="2"/>
        <v>1.02</v>
      </c>
      <c r="AW20" s="35">
        <f t="shared" si="2"/>
        <v>1.88</v>
      </c>
      <c r="AX20" s="35">
        <f t="shared" si="2"/>
        <v>1.62</v>
      </c>
      <c r="AY20" s="35">
        <f t="shared" si="2"/>
        <v>1.77</v>
      </c>
      <c r="AZ20" s="35">
        <f t="shared" si="2"/>
        <v>1.26</v>
      </c>
      <c r="BA20" s="35">
        <f t="shared" si="2"/>
        <v>1.89</v>
      </c>
      <c r="BB20" s="35">
        <f t="shared" si="2"/>
        <v>5.91</v>
      </c>
      <c r="BC20" s="35">
        <f t="shared" si="2"/>
        <v>4.01</v>
      </c>
      <c r="BD20" s="35">
        <f t="shared" si="2"/>
        <v>18.98</v>
      </c>
      <c r="BE20" s="35">
        <f t="shared" si="2"/>
        <v>14.91</v>
      </c>
      <c r="BF20" s="35"/>
      <c r="BG20" s="35"/>
    </row>
    <row r="21" spans="2:59">
      <c r="B21" t="s">
        <v>65</v>
      </c>
      <c r="C21" s="35">
        <f>C13*150</f>
        <v>9.629999999999999</v>
      </c>
      <c r="D21" s="35">
        <f t="shared" ref="D21:BE21" si="3">D13*150</f>
        <v>17.34</v>
      </c>
      <c r="E21" s="35">
        <f t="shared" si="3"/>
        <v>13.635</v>
      </c>
      <c r="F21" s="35">
        <f t="shared" si="3"/>
        <v>6.8250000000000002</v>
      </c>
      <c r="G21" s="35">
        <f t="shared" si="3"/>
        <v>7.17</v>
      </c>
      <c r="H21" s="35">
        <f t="shared" si="3"/>
        <v>4.7549999999999999</v>
      </c>
      <c r="I21" s="35">
        <f t="shared" si="3"/>
        <v>2.94</v>
      </c>
      <c r="J21" s="35">
        <f t="shared" si="3"/>
        <v>3.7800000000000002</v>
      </c>
      <c r="K21" s="35">
        <f t="shared" si="3"/>
        <v>4.59</v>
      </c>
      <c r="L21" s="35">
        <f t="shared" si="3"/>
        <v>2.7450000000000001</v>
      </c>
      <c r="M21" s="35">
        <f t="shared" si="3"/>
        <v>2.8200000000000003</v>
      </c>
      <c r="N21" s="35">
        <f t="shared" si="3"/>
        <v>2.2200000000000002</v>
      </c>
      <c r="O21" s="35">
        <f t="shared" si="3"/>
        <v>2.37</v>
      </c>
      <c r="P21" s="35">
        <f t="shared" si="3"/>
        <v>2.7450000000000001</v>
      </c>
      <c r="Q21" s="35">
        <f t="shared" si="3"/>
        <v>3.09</v>
      </c>
      <c r="R21" s="35">
        <f t="shared" si="3"/>
        <v>2.9549999999999996</v>
      </c>
      <c r="S21" s="35">
        <f t="shared" si="3"/>
        <v>3.21</v>
      </c>
      <c r="T21" s="35">
        <f t="shared" si="3"/>
        <v>3.06</v>
      </c>
      <c r="U21" s="35">
        <f t="shared" si="3"/>
        <v>4.335</v>
      </c>
      <c r="V21" s="35">
        <f t="shared" si="3"/>
        <v>12.225</v>
      </c>
      <c r="W21" s="35">
        <f t="shared" si="3"/>
        <v>3.36</v>
      </c>
      <c r="X21" s="35">
        <f t="shared" si="3"/>
        <v>2.9549999999999996</v>
      </c>
      <c r="Y21" s="35">
        <f t="shared" si="3"/>
        <v>2.4900000000000002</v>
      </c>
      <c r="Z21" s="35">
        <f t="shared" si="3"/>
        <v>2.85</v>
      </c>
      <c r="AA21" s="35">
        <f t="shared" si="3"/>
        <v>3.0750000000000002</v>
      </c>
      <c r="AB21" s="35">
        <f t="shared" si="3"/>
        <v>3.18</v>
      </c>
      <c r="AC21" s="35">
        <f t="shared" si="3"/>
        <v>2.4449999999999998</v>
      </c>
      <c r="AD21" s="35">
        <f t="shared" si="3"/>
        <v>1.53</v>
      </c>
      <c r="AE21" s="35">
        <f t="shared" si="3"/>
        <v>1.425</v>
      </c>
      <c r="AF21" s="35">
        <f t="shared" si="3"/>
        <v>2.73</v>
      </c>
      <c r="AG21" s="35">
        <f t="shared" si="3"/>
        <v>2.355</v>
      </c>
      <c r="AH21" s="35">
        <f t="shared" si="3"/>
        <v>3.3150000000000004</v>
      </c>
      <c r="AI21" s="35">
        <f t="shared" si="3"/>
        <v>2.2349999999999999</v>
      </c>
      <c r="AJ21" s="35">
        <f t="shared" si="3"/>
        <v>1.9949999999999999</v>
      </c>
      <c r="AK21" s="35">
        <f t="shared" si="3"/>
        <v>2.145</v>
      </c>
      <c r="AL21" s="35">
        <f t="shared" si="3"/>
        <v>1.4850000000000001</v>
      </c>
      <c r="AM21" s="35">
        <f t="shared" si="3"/>
        <v>1.2450000000000001</v>
      </c>
      <c r="AN21" s="35">
        <f t="shared" si="3"/>
        <v>1.7399999999999998</v>
      </c>
      <c r="AO21" s="35">
        <f t="shared" si="3"/>
        <v>1.4850000000000001</v>
      </c>
      <c r="AP21" s="35">
        <f t="shared" si="3"/>
        <v>1.4100000000000001</v>
      </c>
      <c r="AQ21" s="35">
        <f t="shared" si="3"/>
        <v>2.67</v>
      </c>
      <c r="AR21" s="35">
        <f t="shared" si="3"/>
        <v>1.38</v>
      </c>
      <c r="AS21" s="35">
        <f t="shared" si="3"/>
        <v>1.05</v>
      </c>
      <c r="AT21" s="35">
        <f t="shared" si="3"/>
        <v>0.84</v>
      </c>
      <c r="AU21" s="35">
        <f t="shared" si="3"/>
        <v>1.0650000000000002</v>
      </c>
      <c r="AV21" s="35">
        <f t="shared" si="3"/>
        <v>1.53</v>
      </c>
      <c r="AW21" s="35">
        <f t="shared" si="3"/>
        <v>2.8200000000000003</v>
      </c>
      <c r="AX21" s="35">
        <f t="shared" si="3"/>
        <v>2.4299999999999997</v>
      </c>
      <c r="AY21" s="35">
        <f t="shared" si="3"/>
        <v>2.6550000000000002</v>
      </c>
      <c r="AZ21" s="35">
        <f t="shared" si="3"/>
        <v>1.8900000000000001</v>
      </c>
      <c r="BA21" s="35">
        <f t="shared" si="3"/>
        <v>2.835</v>
      </c>
      <c r="BB21" s="35">
        <f t="shared" si="3"/>
        <v>8.8650000000000002</v>
      </c>
      <c r="BC21" s="35">
        <f t="shared" si="3"/>
        <v>6.0149999999999997</v>
      </c>
      <c r="BD21" s="35">
        <f t="shared" si="3"/>
        <v>28.47</v>
      </c>
      <c r="BE21" s="35">
        <f t="shared" si="3"/>
        <v>22.365000000000002</v>
      </c>
      <c r="BF21" s="35"/>
      <c r="BG21" s="35"/>
    </row>
    <row r="22" spans="2:59">
      <c r="B22" t="s">
        <v>66</v>
      </c>
      <c r="C22">
        <f>C9/2</f>
        <v>4.55</v>
      </c>
      <c r="D22">
        <f t="shared" ref="D22:BE22" si="4">D9/2</f>
        <v>3.9</v>
      </c>
      <c r="E22">
        <f t="shared" si="4"/>
        <v>4.5</v>
      </c>
      <c r="F22">
        <f t="shared" si="4"/>
        <v>4.7</v>
      </c>
      <c r="G22">
        <f t="shared" si="4"/>
        <v>4.9000000000000004</v>
      </c>
      <c r="H22">
        <f t="shared" si="4"/>
        <v>5.35</v>
      </c>
      <c r="I22">
        <f t="shared" si="4"/>
        <v>5.2</v>
      </c>
      <c r="J22">
        <f t="shared" si="4"/>
        <v>4.95</v>
      </c>
      <c r="K22">
        <f t="shared" si="4"/>
        <v>4.7</v>
      </c>
      <c r="L22">
        <f t="shared" si="4"/>
        <v>5</v>
      </c>
      <c r="M22">
        <f t="shared" si="4"/>
        <v>4.8</v>
      </c>
      <c r="N22">
        <f t="shared" si="4"/>
        <v>4.6500000000000004</v>
      </c>
      <c r="O22">
        <f t="shared" si="4"/>
        <v>4.55</v>
      </c>
      <c r="P22">
        <f t="shared" si="4"/>
        <v>4.3499999999999996</v>
      </c>
      <c r="Q22">
        <f t="shared" si="4"/>
        <v>4.25</v>
      </c>
      <c r="R22">
        <f t="shared" si="4"/>
        <v>4.1500000000000004</v>
      </c>
      <c r="S22">
        <f t="shared" si="4"/>
        <v>4.05</v>
      </c>
      <c r="T22">
        <f t="shared" si="4"/>
        <v>4.0999999999999996</v>
      </c>
      <c r="U22">
        <f t="shared" si="4"/>
        <v>4.05</v>
      </c>
      <c r="V22">
        <f t="shared" si="4"/>
        <v>3.6</v>
      </c>
      <c r="W22">
        <f t="shared" si="4"/>
        <v>3.85</v>
      </c>
      <c r="X22">
        <f t="shared" si="4"/>
        <v>3.75</v>
      </c>
      <c r="Y22">
        <f t="shared" si="4"/>
        <v>3.8</v>
      </c>
      <c r="Z22">
        <f t="shared" si="4"/>
        <v>3.65</v>
      </c>
      <c r="AA22">
        <f t="shared" si="4"/>
        <v>3.75</v>
      </c>
      <c r="AB22">
        <f t="shared" si="4"/>
        <v>3.65</v>
      </c>
      <c r="AC22">
        <f t="shared" si="4"/>
        <v>3.95</v>
      </c>
      <c r="AD22">
        <f t="shared" si="4"/>
        <v>4.1500000000000004</v>
      </c>
      <c r="AE22">
        <f t="shared" si="4"/>
        <v>4.05</v>
      </c>
      <c r="AF22">
        <f t="shared" si="4"/>
        <v>4.1500000000000004</v>
      </c>
      <c r="AG22">
        <f t="shared" si="4"/>
        <v>4.6500000000000004</v>
      </c>
      <c r="AH22">
        <f t="shared" si="4"/>
        <v>4.5999999999999996</v>
      </c>
      <c r="AI22">
        <f t="shared" si="4"/>
        <v>4.6500000000000004</v>
      </c>
      <c r="AJ22">
        <f t="shared" si="4"/>
        <v>4.5999999999999996</v>
      </c>
      <c r="AK22">
        <f t="shared" si="4"/>
        <v>4.5</v>
      </c>
      <c r="AL22">
        <f t="shared" si="4"/>
        <v>4.6500000000000004</v>
      </c>
      <c r="AM22">
        <f t="shared" si="4"/>
        <v>4.75</v>
      </c>
      <c r="AN22">
        <f t="shared" si="4"/>
        <v>4.8499999999999996</v>
      </c>
      <c r="AO22">
        <f t="shared" si="4"/>
        <v>4.8499999999999996</v>
      </c>
      <c r="AP22">
        <f t="shared" si="4"/>
        <v>4.8499999999999996</v>
      </c>
      <c r="AQ22">
        <f t="shared" si="4"/>
        <v>4.45</v>
      </c>
      <c r="AR22">
        <f t="shared" si="4"/>
        <v>4.7</v>
      </c>
      <c r="AS22">
        <f t="shared" si="4"/>
        <v>4.75</v>
      </c>
      <c r="AT22">
        <f t="shared" si="4"/>
        <v>4.9000000000000004</v>
      </c>
      <c r="AU22">
        <f t="shared" si="4"/>
        <v>4.9000000000000004</v>
      </c>
      <c r="AV22">
        <f t="shared" si="4"/>
        <v>4.95</v>
      </c>
      <c r="AW22">
        <f t="shared" si="4"/>
        <v>5.2</v>
      </c>
      <c r="AX22">
        <f t="shared" si="4"/>
        <v>5.25</v>
      </c>
      <c r="AY22">
        <f t="shared" si="4"/>
        <v>5.45</v>
      </c>
      <c r="AZ22">
        <f t="shared" si="4"/>
        <v>4.95</v>
      </c>
      <c r="BA22">
        <f t="shared" si="4"/>
        <v>4.9000000000000004</v>
      </c>
      <c r="BB22">
        <f t="shared" si="4"/>
        <v>4.9000000000000004</v>
      </c>
      <c r="BC22">
        <f t="shared" si="4"/>
        <v>5.2</v>
      </c>
      <c r="BD22">
        <f t="shared" si="4"/>
        <v>6.85</v>
      </c>
      <c r="BE22">
        <f t="shared" si="4"/>
        <v>8.35</v>
      </c>
    </row>
  </sheetData>
  <mergeCells count="3">
    <mergeCell ref="H2:S4"/>
    <mergeCell ref="AM2:AT4"/>
    <mergeCell ref="B4:F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comparaison</vt:lpstr>
      <vt:lpstr>Lopez Lab</vt:lpstr>
      <vt:lpstr>PB</vt:lpstr>
    </vt:vector>
  </TitlesOfParts>
  <Company>Leshka2</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Leshka2</dc:creator>
  <cp:lastModifiedBy>Boss</cp:lastModifiedBy>
  <dcterms:created xsi:type="dcterms:W3CDTF">2009-10-25T22:45:59Z</dcterms:created>
  <dcterms:modified xsi:type="dcterms:W3CDTF">2011-03-04T23:33:17Z</dcterms:modified>
</cp:coreProperties>
</file>